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UserNA2506\Desktop\"/>
    </mc:Choice>
  </mc:AlternateContent>
  <xr:revisionPtr revIDLastSave="0" documentId="13_ncr:1_{792B22F4-0BAE-4203-B074-BE09BE4735A7}" xr6:coauthVersionLast="44" xr6:coauthVersionMax="44" xr10:uidLastSave="{00000000-0000-0000-0000-000000000000}"/>
  <bookViews>
    <workbookView xWindow="25974" yWindow="-109" windowWidth="26301" windowHeight="14305" tabRatio="883" xr2:uid="{00000000-000D-0000-FFFF-FFFF00000000}"/>
  </bookViews>
  <sheets>
    <sheet name="READ ME" sheetId="21" r:id="rId1"/>
    <sheet name="1. Financing models" sheetId="22" r:id="rId2"/>
    <sheet name="How does it work" sheetId="23" state="hidden" r:id="rId3"/>
    <sheet name="Translate" sheetId="24" state="hidden" r:id="rId4"/>
  </sheets>
  <definedNames>
    <definedName name="_xlnm._FilterDatabase" localSheetId="0" hidden="1">'READ ME'!$D$11:$I$11</definedName>
    <definedName name="Beg_Bal">#REF!</definedName>
    <definedName name="Beg_Bal2">#REF!</definedName>
    <definedName name="Cum_Int">#REF!</definedName>
    <definedName name="Data">#REF!</definedName>
    <definedName name="_xlnm.Print_Area" localSheetId="0">'READ ME'!$A$1:$J$90</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ayment_date2">DATE(YEAR([0]!Loan_Start),MONTH([0]!Loan_Start)+Payment_Number,DAY([0]!Loan_Start))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es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24" l="1"/>
  <c r="C35" i="24" l="1"/>
  <c r="F42" i="21" s="1"/>
  <c r="C20" i="24"/>
  <c r="D20" i="21" s="1"/>
  <c r="C77" i="24"/>
  <c r="C81" i="24"/>
  <c r="G6" i="23" s="1"/>
  <c r="C85" i="24"/>
  <c r="G10" i="23" s="1"/>
  <c r="C89" i="24"/>
  <c r="G3" i="23" s="1"/>
  <c r="C48" i="24"/>
  <c r="C52" i="24"/>
  <c r="C56" i="24"/>
  <c r="C60" i="24"/>
  <c r="C64" i="24"/>
  <c r="C68" i="24"/>
  <c r="I8" i="22" s="1"/>
  <c r="C72" i="24"/>
  <c r="I16" i="22" s="1"/>
  <c r="C44" i="24"/>
  <c r="C22" i="24"/>
  <c r="C26" i="24"/>
  <c r="C30" i="24"/>
  <c r="D43" i="21" s="1"/>
  <c r="C34" i="24"/>
  <c r="D51" i="21" s="1"/>
  <c r="C38" i="24"/>
  <c r="F51" i="21" s="1"/>
  <c r="C42" i="24"/>
  <c r="D88" i="21" s="1"/>
  <c r="C10" i="24"/>
  <c r="C15" i="24"/>
  <c r="C83" i="24"/>
  <c r="G8" i="23" s="1"/>
  <c r="C46" i="24"/>
  <c r="C54" i="24"/>
  <c r="C62" i="24"/>
  <c r="C70" i="24"/>
  <c r="I12" i="22" s="1"/>
  <c r="C32" i="24"/>
  <c r="D47" i="21" s="1"/>
  <c r="C36" i="24"/>
  <c r="F43" i="21" s="1"/>
  <c r="C78" i="24"/>
  <c r="C82" i="24"/>
  <c r="G7" i="23" s="1"/>
  <c r="C86" i="24"/>
  <c r="G11" i="23" s="1"/>
  <c r="C45" i="24"/>
  <c r="C49" i="24"/>
  <c r="C53" i="24"/>
  <c r="C57" i="24"/>
  <c r="C61" i="24"/>
  <c r="C65" i="24"/>
  <c r="I3" i="22" s="1"/>
  <c r="C69" i="24"/>
  <c r="L8" i="22" s="1"/>
  <c r="C73" i="24"/>
  <c r="L16" i="22" s="1"/>
  <c r="C18" i="24"/>
  <c r="C23" i="24"/>
  <c r="C27" i="24"/>
  <c r="C31" i="24"/>
  <c r="D46" i="21" s="1"/>
  <c r="C39" i="24"/>
  <c r="D53" i="21" s="1"/>
  <c r="C17" i="24"/>
  <c r="C12" i="24"/>
  <c r="C7" i="24"/>
  <c r="C66" i="24"/>
  <c r="I4" i="22" s="1"/>
  <c r="C19" i="24"/>
  <c r="C28" i="24"/>
  <c r="D41" i="21" s="1"/>
  <c r="C8" i="24"/>
  <c r="C80" i="24"/>
  <c r="G5" i="23" s="1"/>
  <c r="C84" i="24"/>
  <c r="G9" i="23" s="1"/>
  <c r="C88" i="24"/>
  <c r="E1" i="23" s="1"/>
  <c r="C47" i="24"/>
  <c r="C51" i="24"/>
  <c r="C55" i="24"/>
  <c r="C59" i="24"/>
  <c r="C63" i="24"/>
  <c r="C67" i="24"/>
  <c r="L4" i="22" s="1"/>
  <c r="C71" i="24"/>
  <c r="L12" i="22" s="1"/>
  <c r="C76" i="24"/>
  <c r="C21" i="24"/>
  <c r="C25" i="24"/>
  <c r="C29" i="24"/>
  <c r="D42" i="21" s="1"/>
  <c r="C33" i="24"/>
  <c r="D48" i="21" s="1"/>
  <c r="C37" i="24"/>
  <c r="F48" i="21" s="1"/>
  <c r="C41" i="24"/>
  <c r="D80" i="21" s="1"/>
  <c r="C9" i="24"/>
  <c r="C14" i="24"/>
  <c r="C79" i="24"/>
  <c r="G4" i="23" s="1"/>
  <c r="C87" i="24"/>
  <c r="G12" i="23" s="1"/>
  <c r="C50" i="24"/>
  <c r="C58" i="24"/>
  <c r="C74" i="24"/>
  <c r="I19" i="22" s="1"/>
  <c r="C24" i="24"/>
  <c r="C40" i="24"/>
  <c r="D66" i="21" s="1"/>
  <c r="C13" i="24"/>
  <c r="E3" i="23"/>
  <c r="E5" i="23" l="1"/>
  <c r="E6" i="23"/>
  <c r="E7" i="23"/>
  <c r="E8" i="23"/>
  <c r="E9" i="23"/>
  <c r="E10" i="23"/>
  <c r="E11" i="23"/>
  <c r="E12" i="23"/>
  <c r="E13" i="23"/>
  <c r="E14" i="23"/>
  <c r="E15" i="23"/>
  <c r="E16" i="23"/>
  <c r="E17" i="23"/>
  <c r="E18" i="23"/>
  <c r="E19" i="23"/>
  <c r="E20" i="23"/>
  <c r="E21" i="23"/>
  <c r="E4" i="23"/>
  <c r="D27" i="21" l="1"/>
  <c r="B17" i="24"/>
  <c r="D37" i="21"/>
  <c r="B76" i="24"/>
  <c r="D31" i="21"/>
  <c r="G33" i="21"/>
  <c r="D30" i="21"/>
  <c r="B12" i="24"/>
  <c r="B10" i="22"/>
  <c r="B7" i="24"/>
  <c r="A1" i="22"/>
  <c r="B13" i="22"/>
  <c r="B11" i="22"/>
  <c r="B16" i="22"/>
  <c r="B14" i="22"/>
  <c r="B15" i="22"/>
  <c r="B5" i="23"/>
  <c r="J12" i="23" s="1"/>
  <c r="B18" i="22"/>
  <c r="B12" i="22"/>
  <c r="D13" i="21"/>
  <c r="B8" i="22"/>
  <c r="B6" i="23"/>
  <c r="B6" i="22"/>
  <c r="B3" i="22"/>
  <c r="D18" i="21"/>
  <c r="B19" i="22"/>
  <c r="B21" i="22"/>
  <c r="B5" i="22"/>
  <c r="B7" i="23"/>
  <c r="B2" i="22"/>
  <c r="B5" i="24"/>
  <c r="B7" i="22"/>
  <c r="B9" i="22"/>
  <c r="B4" i="22"/>
  <c r="D25" i="21"/>
  <c r="B20" i="22"/>
  <c r="B17" i="22"/>
  <c r="B2" i="24"/>
  <c r="D11" i="21"/>
  <c r="B6" i="24"/>
  <c r="D21" i="21"/>
  <c r="J4" i="23" l="1"/>
  <c r="J6" i="23"/>
  <c r="J9" i="23"/>
  <c r="J11" i="23"/>
  <c r="J8" i="23"/>
  <c r="J7" i="23"/>
  <c r="J5" i="23"/>
  <c r="J10" i="23"/>
  <c r="B44" i="24"/>
  <c r="D33" i="21"/>
</calcChain>
</file>

<file path=xl/sharedStrings.xml><?xml version="1.0" encoding="utf-8"?>
<sst xmlns="http://schemas.openxmlformats.org/spreadsheetml/2006/main" count="204" uniqueCount="180">
  <si>
    <t>Read Me Sheet</t>
  </si>
  <si>
    <t>Introduction</t>
  </si>
  <si>
    <t>Overview</t>
  </si>
  <si>
    <t>Tips &amp; Tricks</t>
  </si>
  <si>
    <t>About</t>
  </si>
  <si>
    <t>http://www.fao.org/docrep/s2022e/s2022e07.htm</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</si>
  <si>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</si>
  <si>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</si>
  <si>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</si>
  <si>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 xml:space="preserve">This tool is based on the FAO Training Manual no. 3: Irrigation Water Management: Irrigation Water Needs, available at: </t>
  </si>
  <si>
    <t>https://energypedia.info/wiki/Toolbox_on_SPIS</t>
  </si>
  <si>
    <t>GIZ &amp; FAO</t>
  </si>
  <si>
    <t>GIZ project Sustainable Energy for Food - Powering Agriculture</t>
  </si>
  <si>
    <t>Powering.Agriculture@giz.de</t>
  </si>
  <si>
    <t>https://poweringag.org</t>
  </si>
  <si>
    <t xml:space="preserve">Powering Agriculture: An Energy Grand Challenge for Development. Available at:  </t>
  </si>
  <si>
    <t>Yes</t>
  </si>
  <si>
    <t>No</t>
  </si>
  <si>
    <t xml:space="preserve">Do you live in a community of people with a common bond? </t>
  </si>
  <si>
    <t>This tool comprises the following sheet:</t>
  </si>
  <si>
    <t>1)</t>
  </si>
  <si>
    <t>2)</t>
  </si>
  <si>
    <t>3)</t>
  </si>
  <si>
    <t>Do you have access to alternative sources of income?</t>
  </si>
  <si>
    <t>4)</t>
  </si>
  <si>
    <t>5)</t>
  </si>
  <si>
    <t>6)</t>
  </si>
  <si>
    <t>7)</t>
  </si>
  <si>
    <t>8)</t>
  </si>
  <si>
    <t>9)</t>
  </si>
  <si>
    <t>10)</t>
  </si>
  <si>
    <t>11)</t>
  </si>
  <si>
    <t>12)</t>
  </si>
  <si>
    <t>13)</t>
  </si>
  <si>
    <t>14)</t>
  </si>
  <si>
    <t>15)</t>
  </si>
  <si>
    <t>Is the private sector interested in your products (i.e. for export reasons)?</t>
  </si>
  <si>
    <t>16)</t>
  </si>
  <si>
    <t>17)</t>
  </si>
  <si>
    <t>18)</t>
  </si>
  <si>
    <t>19)</t>
  </si>
  <si>
    <t>This tool serves to identify the most suitable financial products available on the market for the use of a SPIS.</t>
  </si>
  <si>
    <t>1. Financing models</t>
  </si>
  <si>
    <t>Can you imagine to deposit your saving in local saving groups?</t>
  </si>
  <si>
    <t>Can other people/companies guarantee for you?</t>
  </si>
  <si>
    <t>Do you possess a mobile device with access to the internet?</t>
  </si>
  <si>
    <t xml:space="preserve">Are there international cooperation programs investing in your farm activities? </t>
  </si>
  <si>
    <t>Can you imagine to use a SPIS without buying it?</t>
  </si>
  <si>
    <t>Is there a reciprocal trust between you and people of your community?</t>
  </si>
  <si>
    <t>Do you possess a bank account?</t>
  </si>
  <si>
    <t>Does your government subsidize your farm activity?</t>
  </si>
  <si>
    <t>Are you able to depend on other people and on a predetermined schedule for the irrigation of your fields?</t>
  </si>
  <si>
    <t>Development Bank Loan</t>
  </si>
  <si>
    <t>Value Chain Loan</t>
  </si>
  <si>
    <t>Leasing</t>
  </si>
  <si>
    <t>Cooperatives</t>
  </si>
  <si>
    <t>Informal Saving Group</t>
  </si>
  <si>
    <t>Formula for Conditional Formatting</t>
  </si>
  <si>
    <t>Commercial Bank Loan</t>
  </si>
  <si>
    <t xml:space="preserve">MFIs </t>
  </si>
  <si>
    <t xml:space="preserve">Pay-per-Use </t>
  </si>
  <si>
    <t>FINANCE-Finance Deployment Tool</t>
  </si>
  <si>
    <t>Possible financing options:</t>
  </si>
  <si>
    <t>Do you possess any collateral?</t>
  </si>
  <si>
    <t>Do you possess any soft collateral?</t>
  </si>
  <si>
    <t>Do you possess starting capital?</t>
  </si>
  <si>
    <t>FINANCE – Finance Deployment Tools</t>
  </si>
  <si>
    <t>Are you able to pay a commercial interest rate?</t>
  </si>
  <si>
    <t>Do you work in an established value chain with downstream and upstream players?</t>
  </si>
  <si>
    <t>Can you imagine becoming a member of an organization: Deposit monthly payments, attend meetings and participate in group activities?</t>
  </si>
  <si>
    <t>Do you only have a limited and sporadic need of irrigation?</t>
  </si>
  <si>
    <t>identify a suitable financing option as per your prevailing circumstances</t>
  </si>
  <si>
    <t>Francesca Dobrigna</t>
  </si>
  <si>
    <t>N/A</t>
  </si>
  <si>
    <t>Mobile money</t>
  </si>
  <si>
    <t>Disposez-vous de garanties ?</t>
  </si>
  <si>
    <t>Disposez-vous de garanties accomodantes ?</t>
  </si>
  <si>
    <t>Disposez-vous de sources de revenus alternatives ?</t>
  </si>
  <si>
    <t>Disposez-vous de garants (individu ou société) ?</t>
  </si>
  <si>
    <t>Avez- vous un compte bancaire ?</t>
  </si>
  <si>
    <t>Avez-vous un appareil mobile avec accès à l'internet ?</t>
  </si>
  <si>
    <t>Êtes-vous en mesure de payer le taux d'intérêt commercial ?</t>
  </si>
  <si>
    <t>Possédez-vous un capital de démarrage ?</t>
  </si>
  <si>
    <t>Votre gouvernement subventionne-t-il votre activité agricole ?</t>
  </si>
  <si>
    <t>Votre activité s'inscrit-elle dans une chaîne de valeur établie avec des agents situés en amont ou en aval ?</t>
  </si>
  <si>
    <t>Le secteur privé s'intéresse-t-il à vos produits (par ex. en vue de l'exportation) ?</t>
  </si>
  <si>
    <t>Des programmes de coopération internationale investissent-ils dans vos activités agricoles ?</t>
  </si>
  <si>
    <t>Envisageriez-vous d'utiliser un SPIS sans l'acheter ?</t>
  </si>
  <si>
    <t xml:space="preserve">Vivez-vous dans une communauté de personnes qui ont un lien en commun ? </t>
  </si>
  <si>
    <t>Envisageriez-vous de devenir membre d'une organisation avec les implications suivantes: effectuer des paiements mensuels, participer à des réunions et à des activités communes ?</t>
  </si>
  <si>
    <t>Y a-t-il une confiance réciproque entre vous et les gens de votre communauté ?</t>
  </si>
  <si>
    <t>Envisageriez-vous de verser votre épargne à des groupes d'épargne locaux ?</t>
  </si>
  <si>
    <t>Vos besoins en irrigation sont-ils limités et sporadiques ?</t>
  </si>
  <si>
    <t>Seriez-vous prêt à dépendre d'autres personnes et d'un calendrier pré-établi pour l'irrigation de vos terres ?</t>
  </si>
  <si>
    <t>READ ME</t>
  </si>
  <si>
    <t>Lisez Moi</t>
  </si>
  <si>
    <t>How does it work</t>
  </si>
  <si>
    <t>English</t>
  </si>
  <si>
    <t>Français</t>
  </si>
  <si>
    <t>Translate</t>
  </si>
  <si>
    <t>Sheet name</t>
  </si>
  <si>
    <t>Traduire</t>
  </si>
  <si>
    <t>Reference Row</t>
  </si>
  <si>
    <t>Oui</t>
  </si>
  <si>
    <t>Non</t>
  </si>
  <si>
    <t>Do not modify this sheet</t>
  </si>
  <si>
    <t>Ne modifiez pas cette feuille</t>
  </si>
  <si>
    <t>Sélectionner la langue</t>
  </si>
  <si>
    <t>Feuille Lisez-moi</t>
  </si>
  <si>
    <t>FINANCER – Outils de déploiement financier</t>
  </si>
  <si>
    <t>Cet outil permet d'identifier sur le marché les produits financiers les plus adaptés à l'utilisation d'un SPIS.</t>
  </si>
  <si>
    <t>Conseils et Astuces</t>
  </si>
  <si>
    <t>FINANCER - Outils de Déploiement Financier</t>
  </si>
  <si>
    <t>Answer the following questions (1-19) choosing among YES, NO or N/A on the drop down menu. On the right side of the excel sheet the financial products most suitable for your needs will compare.</t>
  </si>
  <si>
    <t>Veuillez répondre aux questions suivantes (1-19) en sélectionnant OUI, NON ou N/A dans le menu déroulant. À droite de la feuille Excel figure un tableau comparatif des produits financiers les plus adaptés à vos besoin.</t>
  </si>
  <si>
    <t>Selected</t>
  </si>
  <si>
    <t>Selected Language:</t>
  </si>
  <si>
    <t>Langue sélectionnée:</t>
  </si>
  <si>
    <t>Ligne de référence</t>
  </si>
  <si>
    <r>
      <t>Comment ça</t>
    </r>
    <r>
      <rPr>
        <sz val="9"/>
        <color rgb="FF0C0C0C"/>
        <rFont val="Arial"/>
        <family val="2"/>
      </rPr>
      <t> </t>
    </r>
    <r>
      <rPr>
        <sz val="10"/>
        <color rgb="FF0C0C0C"/>
        <rFont val="Arial"/>
        <family val="2"/>
      </rPr>
      <t>fonctionne</t>
    </r>
  </si>
  <si>
    <t>Nom de la feuille</t>
  </si>
  <si>
    <t>Options financières:</t>
  </si>
  <si>
    <t xml:space="preserve"> COMMERCIAL BANK LOAN                                                     is a loan from a financial institution whose main occupations consist in giving loans and taking deposits </t>
  </si>
  <si>
    <t xml:space="preserve">PRÊT BANCAIRE COMMERCIAL                                                     est un prêt octroyé par un institut financier dont la principale activité consiste à délivrer des prêts et d'accepter des dépôts </t>
  </si>
  <si>
    <t xml:space="preserve"> DEVELOPMENT BANK LOAN                             is a loan from financial institutions which provides financial services  to actors involved in the food value chain</t>
  </si>
  <si>
    <t xml:space="preserve"> PRÊT D'UNE BANQUE DE DÉVELOPPEMENT                             est un prêt octroyé par un institut financier qui délivre des services financiers à des acteurs de la chaîne  de valeur de l'alimentation</t>
  </si>
  <si>
    <t>MFIs                                                                            are organizations, which provide financial inclusion to the poor strata of the population</t>
  </si>
  <si>
    <t>IMFs                                                                            sont des organisations qui permettent l'inclusion financière des couches pauvres de la population</t>
  </si>
  <si>
    <t>VALUE-CHAIN LOAN                                           is a loan in-between the value chain actors</t>
  </si>
  <si>
    <t>LEASING                                                                    is a financial instrument which allows the use of an equipment without the need to purchase it</t>
  </si>
  <si>
    <t>PRÊT AU SEIN D'UNE CHAINE DE VALEUR                                             est un prêt entre acteurs d'une même chaîne de valeur</t>
  </si>
  <si>
    <t>CRÉDIT-BAIL                                                                    est un outil financier qui permet l'utilisation d'équipement sans en nécessiter l'achat</t>
  </si>
  <si>
    <t>COOPERATIVES                                                                                                                                         are institutions which bring farmers together enabling them financial and economic advantages</t>
  </si>
  <si>
    <t xml:space="preserve">COOPÉRATIVES                                                                                                                                         sont des institutions qui regroupent des agriculteurs à qui elles apportent des avantages </t>
  </si>
  <si>
    <t xml:space="preserve">INFORMAL SAVING GROUPS          are groups of people who save money in a common fund and borrow directly from their savings </t>
  </si>
  <si>
    <t>GROUPES D'ÉPARGNE INFORMELS  
regroupent des personnes qui versent leur épargne dans un fond commun dont ils obtiennent également des prêts</t>
  </si>
  <si>
    <t>PAY-PER-USE                                                 is a business model offered by equipment manufacturers and dealers</t>
  </si>
  <si>
    <t xml:space="preserve">PAIEMENT À L'UTILISATION                                                 est un modèle commercial mis à disposition par les fabricants et concessionnaires d'équipement </t>
  </si>
  <si>
    <t>Argent mobile</t>
  </si>
  <si>
    <t>ARGENT MOBILE                                        un service qui utilise les télécommunications mobiles pour offrir du crédit aux personnes ayant ou non des comptes bancaires</t>
  </si>
  <si>
    <t>MOBILE MONEY                                               a service that uses mobile telecommunication to offer credit to people having or not having bank accounts</t>
  </si>
  <si>
    <t xml:space="preserve">IMFs </t>
  </si>
  <si>
    <t xml:space="preserve">Banque de développement       </t>
  </si>
  <si>
    <t xml:space="preserve">Prêt au sein d'une chaine de valeur </t>
  </si>
  <si>
    <t xml:space="preserve">Crédit-bail  </t>
  </si>
  <si>
    <t xml:space="preserve">Coopératives    </t>
  </si>
  <si>
    <t>Groupes d'épargne informels</t>
  </si>
  <si>
    <t xml:space="preserve">Paiement à l'utilisation  </t>
  </si>
  <si>
    <t>Sélectionné</t>
  </si>
  <si>
    <t>Formule de mise en forme conditionnelle</t>
  </si>
  <si>
    <t>1. Modèles de financement</t>
  </si>
  <si>
    <t>● Cet outil comprend des listes déroulantes: choisissez parmi les réponses OUI, NON et N/A
● Pour que l'option multilingue fonctionne correctement, ne supprimez PAS les feuilles
● Assurez-vous que ce fichier est toujours enregistré sous ".xlsm"</t>
  </si>
  <si>
    <t>Aperçu</t>
  </si>
  <si>
    <t>Cet outil est composé des feuilles suivantes:</t>
  </si>
  <si>
    <t>identifier une solution de financement adaptée à votre propre situation</t>
  </si>
  <si>
    <t xml:space="preserve">Cet outil se réfère au Manuel de Formation N°3 de la FAO : Gestion de l'Irrigation : Besoin en eau d'irrigation (Irrigation Water Management: Irrigation Water Needs), disponible sur: </t>
  </si>
  <si>
    <t xml:space="preserve">Published by: </t>
  </si>
  <si>
    <t>Version:</t>
  </si>
  <si>
    <t>En savoir plus</t>
  </si>
  <si>
    <t xml:space="preserve">Publié par: </t>
  </si>
  <si>
    <t>Responsables:</t>
  </si>
  <si>
    <t>Contact:</t>
  </si>
  <si>
    <t>Lien de téléchargement:</t>
  </si>
  <si>
    <t xml:space="preserve">À propos de: </t>
  </si>
  <si>
    <t>Download link:</t>
  </si>
  <si>
    <t>About:</t>
  </si>
  <si>
    <t>GIZ et FAO</t>
  </si>
  <si>
    <t>Projet de la GIZ « Énergie durable pour l’alimentation – Propulser l’agriculture » (Sustainable Energy for Food - Powering Agriculture)</t>
  </si>
  <si>
    <t xml:space="preserve">Propulser l’agriculture : un grand défi énergétique pour le développement. Disponible à l’adresse :  </t>
  </si>
  <si>
    <t>La boîte à outils pour les systèmes d’irrigation à énergie solaire (Solar Powered Irrigation Systems, SPIS) est rendue possible grâce à l’initiative mondiale « Propulser l’agriculture : un grand défi énergétique pour le développement » (Powering Agriculture: An Energy Grand Challenge for Development – PAEGC). En 2012, l’Agence des États-Unis pour le développement international (USAID), l’Agence suédoise de coopération internationale au développement (SIDA), le ministère fédéral allemand de la Coopération économique et du Développement (BMZ), Duke Energy et l’Overseas Private Investment Cooperation (OPIC) ont mis leurs ressources en commun pour créer l’initiative PAEGC. Cette initiative a pour objectif d’appuyer de nouvelles approches durables afin d’accélérer le développement et le déploiement de solutions énergétiques propres visant à accroître la productivité et/ou la valeur agricole pour les agriculteurs et les agroindustries dans les pays en développement et dans les régions émergentes qui n’ont pas accès à une énergie abordable, fiable et propre.</t>
  </si>
  <si>
    <t>Les appellations employées dans ce produit d’information et la présentation des documents qui y figurent n’impliquent de la part de la Deutsche Gesellschaft für Internationale Zusammenarbeit (GIZ) GmbH, de l’Organisation des Nations unies pour l’alimentation et l’agriculture (FAO) ou de l’un des partenaires fondateurs de l’initiative PAEGC aucune prise de position quant au statut juridique ou au stade de développement des pays, territoires, villes ou zones ou de leurs autorités, ni quant au tracé de leurs frontières ou limites. La mention de sociétés déterminées ou de produits de fabricants, qu’ils soient ou non brevetés, n’entraîne de la part de la GIZ, de la FAO ou de l’un des partenaires fondateurs du PAEGC aucune approbation ou recommandation desdits produits de préférence à d’autres de nature analogue qui ne sont pas cités. Les opinions exprimées dans ce produit d’information sont celles des auteurs et ne reflètent pas nécessairement celles de la GIZ, de la FAO, ou de l’un des partenaires fondateurs du PAEGC.</t>
  </si>
  <si>
    <t>La GIZ, la FAO et les partenaires fondateurs du PAEGC encouragent l’utilisation, la reproduction et la diffusion des informations contenues dans ce document. Sauf indication contraire, ces dernières peuvent être copiées, téléchargées et imprimées à des fins privées d’étude, de recherche et d’enseignement, ou pour être utilisées dans des produits ou services non commerciaux, à condition que la GIZ et la FAO soient clairement indiquées en tant que sources des informations et détentrices du droit d’auteur.</t>
  </si>
  <si>
    <t xml:space="preserve"> 2.0 (July 2020)</t>
  </si>
  <si>
    <t>2.0 (Juillet 2020)</t>
  </si>
  <si>
    <t>Banque commercial</t>
  </si>
  <si>
    <t>Select language</t>
  </si>
  <si>
    <t>● This tool comprises dropdown lists: choose among the answers YES, NO and N/A
● For the multilanguage option to work properly, do NOT delete sheets
● Make sure that this file is always saved as ".xlsm"</t>
  </si>
  <si>
    <t>Responsible:</t>
  </si>
  <si>
    <t>© GIZ et FAO, 2020</t>
  </si>
  <si>
    <t>© GIZ and FAO,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</si>
</sst>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font>
    <font>
      <b/>
      <sz val="10"/>
      <color theme="1"/>
      <name val="Arial"/>
      <family val="2"/>
    </font>
    <font>
      <u/>
      <sz val="10"/>
      <color theme="10"/>
      <name val="Arial"/>
      <family val="2"/>
    </font>
    <font>
      <sz val="11"/>
      <color theme="1"/>
      <name val="Calibri"/>
      <family val="2"/>
      <scheme val="minor"/>
    </font>
    <font>
      <sz val="10"/>
      <name val="Arial"/>
      <family val="2"/>
    </font>
    <font>
      <b/>
      <sz val="10"/>
      <color theme="6" tint="-0.249977111117893"/>
      <name val="Arial"/>
      <family val="2"/>
    </font>
    <font>
      <b/>
      <sz val="7"/>
      <color rgb="FF879637"/>
      <name val="Arial"/>
      <family val="2"/>
    </font>
    <font>
      <b/>
      <sz val="8"/>
      <color rgb="FFE1E5CD"/>
      <name val="Arial"/>
      <family val="2"/>
    </font>
    <font>
      <b/>
      <sz val="14"/>
      <color rgb="FF879637"/>
      <name val="Arial"/>
      <family val="2"/>
    </font>
    <font>
      <sz val="8"/>
      <name val="Arial"/>
      <family val="2"/>
    </font>
    <font>
      <sz val="9"/>
      <color rgb="FF0C0C0C"/>
      <name val="Arial"/>
      <family val="2"/>
    </font>
    <font>
      <b/>
      <sz val="10"/>
      <color rgb="FFFF0000"/>
      <name val="Arial"/>
      <family val="2"/>
    </font>
    <font>
      <b/>
      <sz val="12"/>
      <color theme="1"/>
      <name val="Arial"/>
      <family val="2"/>
    </font>
    <font>
      <b/>
      <sz val="8"/>
      <color theme="1"/>
      <name val="Arial"/>
      <family val="2"/>
    </font>
    <font>
      <sz val="8"/>
      <color theme="0" tint="-0.499984740745262"/>
      <name val="Arial"/>
      <family val="2"/>
    </font>
    <font>
      <b/>
      <sz val="16"/>
      <color rgb="FFFF0000"/>
      <name val="Arial"/>
      <family val="2"/>
    </font>
    <font>
      <sz val="10"/>
      <color rgb="FF0C0C0C"/>
      <name val="Arial"/>
      <family val="2"/>
    </font>
    <font>
      <sz val="9"/>
      <color theme="1"/>
      <name val="Arial"/>
      <family val="2"/>
    </font>
    <font>
      <b/>
      <sz val="9"/>
      <color theme="1"/>
      <name val="Arial"/>
      <family val="2"/>
    </font>
  </fonts>
  <fills count="9">
    <fill>
      <patternFill patternType="none"/>
    </fill>
    <fill>
      <patternFill patternType="gray125"/>
    </fill>
    <fill>
      <patternFill patternType="solid">
        <fgColor rgb="FFE1E5CD"/>
        <bgColor indexed="64"/>
      </patternFill>
    </fill>
    <fill>
      <patternFill patternType="solid">
        <fgColor rgb="FF879637"/>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medium">
        <color indexed="64"/>
      </left>
      <right style="medium">
        <color indexed="64"/>
      </right>
      <top style="medium">
        <color indexed="64"/>
      </top>
      <bottom style="medium">
        <color indexed="64"/>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theme="6" tint="-0.499984740745262"/>
      </left>
      <right style="thin">
        <color theme="6" tint="-0.499984740745262"/>
      </right>
      <top style="thin">
        <color theme="6" tint="-0.499984740745262"/>
      </top>
      <bottom/>
      <diagonal/>
    </border>
  </borders>
  <cellStyleXfs count="4">
    <xf numFmtId="0" fontId="0" fillId="0" borderId="0"/>
    <xf numFmtId="0" fontId="2" fillId="0" borderId="0" applyNumberFormat="0" applyFill="0" applyBorder="0" applyAlignment="0" applyProtection="0"/>
    <xf numFmtId="0" fontId="3" fillId="0" borderId="0"/>
    <xf numFmtId="0" fontId="4" fillId="0" borderId="0"/>
  </cellStyleXfs>
  <cellXfs count="86">
    <xf numFmtId="0" fontId="0" fillId="0" borderId="0" xfId="0"/>
    <xf numFmtId="0" fontId="0" fillId="0" borderId="0" xfId="0" applyAlignment="1">
      <alignment horizontal="left" vertical="center"/>
    </xf>
    <xf numFmtId="0" fontId="1" fillId="0" borderId="0" xfId="0" applyFont="1" applyAlignment="1"/>
    <xf numFmtId="0" fontId="0" fillId="0" borderId="0" xfId="0" applyAlignment="1">
      <alignment horizontal="left" vertical="center" wrapText="1"/>
    </xf>
    <xf numFmtId="0" fontId="0" fillId="0" borderId="0" xfId="0" applyAlignment="1">
      <alignment horizontal="left" vertical="center"/>
    </xf>
    <xf numFmtId="0" fontId="2" fillId="0" borderId="0" xfId="1"/>
    <xf numFmtId="0" fontId="0" fillId="0" borderId="0" xfId="0" applyAlignment="1">
      <alignment horizontal="left" wrapText="1"/>
    </xf>
    <xf numFmtId="0" fontId="2" fillId="0" borderId="0" xfId="1" applyAlignment="1">
      <alignment horizontal="left" wrapText="1"/>
    </xf>
    <xf numFmtId="0" fontId="0" fillId="0" borderId="0" xfId="0" applyAlignment="1">
      <alignment horizontal="center" vertical="center" wrapText="1"/>
    </xf>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xf numFmtId="0" fontId="0" fillId="4" borderId="0" xfId="0" applyFill="1" applyAlignment="1">
      <alignment horizontal="center" vertical="center"/>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0" fillId="4" borderId="3" xfId="0" applyFill="1" applyBorder="1"/>
    <xf numFmtId="0" fontId="0" fillId="0" borderId="0" xfId="0" applyAlignment="1" applyProtection="1">
      <alignment horizontal="center" vertical="center"/>
      <protection locked="0"/>
    </xf>
    <xf numFmtId="0" fontId="0" fillId="0" borderId="0" xfId="0" applyAlignment="1">
      <alignment vertical="center" wrapText="1"/>
    </xf>
    <xf numFmtId="0" fontId="0" fillId="0" borderId="0" xfId="0" applyFont="1" applyAlignment="1">
      <alignment vertical="center"/>
    </xf>
    <xf numFmtId="0" fontId="1" fillId="0" borderId="0" xfId="0" applyFont="1" applyAlignment="1">
      <alignment horizontal="left" vertical="center" wrapText="1"/>
    </xf>
    <xf numFmtId="0" fontId="0" fillId="0" borderId="0" xfId="0" applyAlignment="1">
      <alignment wrapText="1"/>
    </xf>
    <xf numFmtId="0" fontId="1" fillId="0" borderId="0" xfId="0" applyFont="1" applyAlignment="1">
      <alignment horizontal="left"/>
    </xf>
    <xf numFmtId="0" fontId="1" fillId="6" borderId="4" xfId="0" applyFont="1" applyFill="1" applyBorder="1"/>
    <xf numFmtId="0" fontId="1" fillId="6" borderId="5" xfId="0" applyFont="1" applyFill="1" applyBorder="1" applyAlignment="1"/>
    <xf numFmtId="0" fontId="1" fillId="6" borderId="5" xfId="0" applyFont="1" applyFill="1" applyBorder="1" applyAlignment="1">
      <alignment vertical="center"/>
    </xf>
    <xf numFmtId="0" fontId="13" fillId="0" borderId="0" xfId="0" applyFont="1"/>
    <xf numFmtId="0" fontId="14" fillId="0" borderId="0" xfId="0" applyFont="1"/>
    <xf numFmtId="0" fontId="0" fillId="0" borderId="0" xfId="0" applyBorder="1" applyAlignment="1">
      <alignment vertical="center" wrapText="1"/>
    </xf>
    <xf numFmtId="0" fontId="11" fillId="0" borderId="0" xfId="0" quotePrefix="1" applyFont="1" applyAlignment="1">
      <alignment vertical="center" wrapText="1"/>
    </xf>
    <xf numFmtId="0" fontId="1" fillId="0" borderId="0" xfId="0" applyFont="1" applyAlignment="1">
      <alignment horizontal="right" vertical="center"/>
    </xf>
    <xf numFmtId="0" fontId="17" fillId="0" borderId="0" xfId="0" applyFont="1"/>
    <xf numFmtId="0" fontId="1" fillId="4" borderId="3" xfId="0" applyFont="1" applyFill="1" applyBorder="1"/>
    <xf numFmtId="0" fontId="0" fillId="0" borderId="19" xfId="0" applyBorder="1"/>
    <xf numFmtId="0" fontId="0" fillId="0" borderId="19" xfId="0" applyBorder="1" applyAlignment="1">
      <alignment horizontal="center" vertical="center"/>
    </xf>
    <xf numFmtId="0" fontId="0" fillId="0" borderId="19" xfId="0" applyBorder="1" applyAlignment="1">
      <alignment horizontal="right" vertical="center"/>
    </xf>
    <xf numFmtId="0" fontId="0" fillId="0" borderId="19" xfId="0" applyBorder="1" applyAlignment="1">
      <alignment wrapText="1"/>
    </xf>
    <xf numFmtId="0" fontId="0" fillId="0" borderId="0" xfId="0" applyAlignment="1">
      <alignment horizontal="left" vertical="center" wrapText="1"/>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Alignment="1">
      <alignment horizontal="left" vertical="center" wrapText="1"/>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6" borderId="8" xfId="0" applyFont="1" applyFill="1" applyBorder="1" applyAlignment="1">
      <alignment horizontal="lef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8" fillId="0" borderId="0" xfId="0" applyFont="1" applyAlignment="1">
      <alignment horizontal="left" vertical="center" wrapText="1"/>
    </xf>
    <xf numFmtId="0" fontId="17" fillId="0" borderId="0" xfId="0" applyFont="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2" fillId="0" borderId="0" xfId="1" applyAlignment="1">
      <alignment horizontal="left" vertical="center" wrapText="1"/>
    </xf>
    <xf numFmtId="0" fontId="1" fillId="3" borderId="0" xfId="0" applyFont="1" applyFill="1" applyAlignment="1">
      <alignment horizontal="center"/>
    </xf>
    <xf numFmtId="0" fontId="5" fillId="0" borderId="0" xfId="0" applyFont="1" applyAlignment="1">
      <alignment horizontal="center"/>
    </xf>
    <xf numFmtId="0" fontId="17"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xf>
    <xf numFmtId="0" fontId="17" fillId="8" borderId="20" xfId="0" applyFont="1" applyFill="1" applyBorder="1" applyAlignment="1">
      <alignment horizontal="left" vertical="center" wrapText="1"/>
    </xf>
    <xf numFmtId="0" fontId="17" fillId="8" borderId="21" xfId="0" applyFont="1" applyFill="1" applyBorder="1" applyAlignment="1">
      <alignment horizontal="left" vertical="center" wrapText="1"/>
    </xf>
    <xf numFmtId="0" fontId="17" fillId="8" borderId="22" xfId="0" applyFont="1" applyFill="1" applyBorder="1" applyAlignment="1">
      <alignment horizontal="left" vertical="center" wrapText="1"/>
    </xf>
    <xf numFmtId="0" fontId="17" fillId="8" borderId="23" xfId="0" applyFont="1" applyFill="1" applyBorder="1" applyAlignment="1">
      <alignment horizontal="left" vertical="center" wrapText="1"/>
    </xf>
    <xf numFmtId="0" fontId="17" fillId="8" borderId="24" xfId="0" applyFont="1" applyFill="1" applyBorder="1" applyAlignment="1">
      <alignment horizontal="left" vertical="center" wrapText="1"/>
    </xf>
    <xf numFmtId="0" fontId="17" fillId="8" borderId="25" xfId="0" applyFont="1" applyFill="1" applyBorder="1" applyAlignment="1">
      <alignment horizontal="left" vertical="center" wrapText="1"/>
    </xf>
    <xf numFmtId="0" fontId="0" fillId="0" borderId="0" xfId="0" applyAlignment="1">
      <alignment horizontal="left" vertical="center"/>
    </xf>
    <xf numFmtId="0" fontId="18" fillId="0" borderId="0" xfId="0" applyFont="1" applyAlignment="1">
      <alignment horizontal="left" vertical="center"/>
    </xf>
    <xf numFmtId="0" fontId="2" fillId="0" borderId="0" xfId="1" applyAlignment="1">
      <alignment horizontal="left" vertical="center"/>
    </xf>
    <xf numFmtId="0" fontId="0" fillId="0" borderId="0" xfId="0" applyFill="1" applyAlignment="1">
      <alignment horizontal="left" vertical="center" wrapText="1"/>
    </xf>
    <xf numFmtId="0" fontId="7" fillId="2" borderId="3" xfId="0" applyFont="1" applyFill="1" applyBorder="1" applyAlignment="1">
      <alignment horizontal="center" vertical="center" wrapText="1"/>
    </xf>
    <xf numFmtId="0" fontId="0" fillId="4" borderId="0" xfId="0" applyFill="1" applyAlignment="1">
      <alignment horizontal="center" vertical="center" wrapText="1"/>
    </xf>
    <xf numFmtId="0" fontId="9" fillId="4" borderId="0"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4" borderId="0" xfId="0" applyFont="1" applyFill="1" applyBorder="1" applyAlignment="1">
      <alignment horizontal="center" vertical="center" wrapText="1"/>
    </xf>
    <xf numFmtId="0" fontId="0" fillId="0" borderId="19" xfId="0"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applyAlignment="1">
      <alignment horizontal="left" vertical="center"/>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1" fillId="7" borderId="1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 fillId="6" borderId="16" xfId="0" applyFont="1" applyFill="1" applyBorder="1" applyAlignment="1">
      <alignment horizontal="left" vertical="center"/>
    </xf>
    <xf numFmtId="0" fontId="1" fillId="6" borderId="17" xfId="0" applyFont="1" applyFill="1" applyBorder="1" applyAlignment="1">
      <alignment horizontal="left" vertical="center"/>
    </xf>
    <xf numFmtId="0" fontId="1" fillId="6" borderId="18" xfId="0" applyFont="1" applyFill="1" applyBorder="1" applyAlignment="1">
      <alignment horizontal="left" vertical="center"/>
    </xf>
  </cellXfs>
  <cellStyles count="4">
    <cellStyle name="Link" xfId="1" builtinId="8"/>
    <cellStyle name="Normal 2" xfId="2" xr:uid="{00000000-0005-0000-0000-000002000000}"/>
    <cellStyle name="Normal 2 2" xfId="3" xr:uid="{00000000-0005-0000-0000-000003000000}"/>
    <cellStyle name="Standard" xfId="0" builtinId="0"/>
  </cellStyles>
  <dxfs count="9">
    <dxf>
      <fill>
        <patternFill>
          <bgColor rgb="FF879637"/>
        </patternFill>
      </fill>
    </dxf>
    <dxf>
      <fill>
        <patternFill>
          <bgColor rgb="FF879637"/>
        </patternFill>
      </fill>
    </dxf>
    <dxf>
      <fill>
        <patternFill>
          <bgColor rgb="FF879637"/>
        </patternFill>
      </fill>
    </dxf>
    <dxf>
      <fill>
        <patternFill>
          <bgColor rgb="FF879637"/>
        </patternFill>
      </fill>
    </dxf>
    <dxf>
      <fill>
        <patternFill>
          <bgColor rgb="FF879637"/>
        </patternFill>
      </fill>
    </dxf>
    <dxf>
      <fill>
        <patternFill>
          <bgColor rgb="FF879637"/>
        </patternFill>
      </fill>
    </dxf>
    <dxf>
      <fill>
        <patternFill>
          <bgColor rgb="FF879637"/>
        </patternFill>
      </fill>
    </dxf>
    <dxf>
      <fill>
        <patternFill>
          <bgColor rgb="FF879637"/>
        </patternFill>
      </fill>
    </dxf>
    <dxf>
      <fill>
        <patternFill>
          <bgColor rgb="FF879632"/>
        </patternFill>
      </fill>
    </dxf>
  </dxfs>
  <tableStyles count="0" defaultTableStyle="TableStyleMedium2" defaultPivotStyle="PivotStyleLight16"/>
  <colors>
    <mruColors>
      <color rgb="FF879637"/>
      <color rgb="FF879632"/>
      <color rgb="FF879B32"/>
      <color rgb="FFE1E5CD"/>
      <color rgb="FF99FFCC"/>
      <color rgb="FF0099FF"/>
      <color rgb="FFCCFFCC"/>
      <color rgb="FFE1E5DE"/>
      <color rgb="FFE1E1CD"/>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46</xdr:row>
      <xdr:rowOff>18739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5347"/>
          <a:ext cx="1320527" cy="8492403"/>
        </a:xfrm>
        <a:prstGeom prst="rect">
          <a:avLst/>
        </a:prstGeom>
      </xdr:spPr>
    </xdr:pic>
    <xdr:clientData/>
  </xdr:twoCellAnchor>
  <xdr:twoCellAnchor editAs="oneCell">
    <xdr:from>
      <xdr:col>2</xdr:col>
      <xdr:colOff>337200</xdr:colOff>
      <xdr:row>1</xdr:row>
      <xdr:rowOff>0</xdr:rowOff>
    </xdr:from>
    <xdr:to>
      <xdr:col>9</xdr:col>
      <xdr:colOff>47625</xdr:colOff>
      <xdr:row>9</xdr:row>
      <xdr:rowOff>769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6075" y="158750"/>
          <a:ext cx="4028425" cy="1270769"/>
        </a:xfrm>
        <a:prstGeom prst="rect">
          <a:avLst/>
        </a:prstGeom>
        <a:solidFill>
          <a:schemeClr val="accent3">
            <a:lumMod val="20000"/>
            <a:lumOff val="80000"/>
          </a:schemeClr>
        </a:solidFill>
        <a:ln>
          <a:noFill/>
        </a:ln>
      </xdr:spPr>
    </xdr:pic>
    <xdr:clientData/>
  </xdr:twoCellAnchor>
  <xdr:twoCellAnchor editAs="oneCell">
    <xdr:from>
      <xdr:col>6</xdr:col>
      <xdr:colOff>12326</xdr:colOff>
      <xdr:row>85</xdr:row>
      <xdr:rowOff>114778</xdr:rowOff>
    </xdr:from>
    <xdr:to>
      <xdr:col>8</xdr:col>
      <xdr:colOff>118782</xdr:colOff>
      <xdr:row>89</xdr:row>
      <xdr:rowOff>156881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8561" y="16850763"/>
          <a:ext cx="1271868" cy="692044"/>
        </a:xfrm>
        <a:prstGeom prst="rect">
          <a:avLst/>
        </a:prstGeom>
      </xdr:spPr>
    </xdr:pic>
    <xdr:clientData/>
  </xdr:twoCellAnchor>
  <xdr:twoCellAnchor editAs="oneCell">
    <xdr:from>
      <xdr:col>7</xdr:col>
      <xdr:colOff>54575</xdr:colOff>
      <xdr:row>2</xdr:row>
      <xdr:rowOff>15876</xdr:rowOff>
    </xdr:from>
    <xdr:to>
      <xdr:col>9</xdr:col>
      <xdr:colOff>753341</xdr:colOff>
      <xdr:row>9</xdr:row>
      <xdr:rowOff>1672</xdr:rowOff>
    </xdr:to>
    <xdr:pic>
      <xdr:nvPicPr>
        <xdr:cNvPr id="9" name="Grafik 8">
          <a:extLst>
            <a:ext uri="{FF2B5EF4-FFF2-40B4-BE49-F238E27FC236}">
              <a16:creationId xmlns:a16="http://schemas.microsoft.com/office/drawing/2014/main" id="{00000000-0008-0000-0000-000009000000}"/>
            </a:ext>
          </a:extLst>
        </xdr:cNvPr>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110638" y="333376"/>
          <a:ext cx="1857641" cy="1097046"/>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4635500" y="7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30</xdr:row>
      <xdr:rowOff>0</xdr:rowOff>
    </xdr:from>
    <xdr:ext cx="184731" cy="264560"/>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744579" y="51334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2</xdr:col>
      <xdr:colOff>400591</xdr:colOff>
      <xdr:row>14</xdr:row>
      <xdr:rowOff>15995</xdr:rowOff>
    </xdr:from>
    <xdr:to>
      <xdr:col>9</xdr:col>
      <xdr:colOff>576803</xdr:colOff>
      <xdr:row>16</xdr:row>
      <xdr:rowOff>155058</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988" t="14877" r="9076" b="14793"/>
        <a:stretch/>
      </xdr:blipFill>
      <xdr:spPr>
        <a:xfrm>
          <a:off x="1608289" y="2345127"/>
          <a:ext cx="4669137" cy="4553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wering.Agriculture@giz.de" TargetMode="External"/><Relationship Id="rId2" Type="http://schemas.openxmlformats.org/officeDocument/2006/relationships/hyperlink" Target="https://energypedia.info/wiki/Toolbox_on_SPIS" TargetMode="External"/><Relationship Id="rId1" Type="http://schemas.openxmlformats.org/officeDocument/2006/relationships/hyperlink" Target="http://www.fao.org/docrep/s2022e/s2022e07.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poweringa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79637"/>
  </sheetPr>
  <dimension ref="D1:L90"/>
  <sheetViews>
    <sheetView tabSelected="1" view="pageBreakPreview" zoomScale="120" zoomScaleNormal="120" zoomScaleSheetLayoutView="120" zoomScalePageLayoutView="120" workbookViewId="0">
      <selection activeCell="G11" sqref="G11:I11"/>
    </sheetView>
  </sheetViews>
  <sheetFormatPr baseColWidth="10" defaultColWidth="11.375" defaultRowHeight="12.9" x14ac:dyDescent="0.2"/>
  <cols>
    <col min="1" max="4" width="8.75" customWidth="1"/>
    <col min="5" max="5" width="12.625" customWidth="1"/>
    <col min="6" max="9" width="8.75" customWidth="1"/>
  </cols>
  <sheetData>
    <row r="1" spans="4:12" ht="12.75" customHeight="1" x14ac:dyDescent="0.2">
      <c r="K1" s="27"/>
    </row>
    <row r="2" spans="4:12" ht="12.75" customHeight="1" x14ac:dyDescent="0.2">
      <c r="K2" s="27"/>
    </row>
    <row r="3" spans="4:12" ht="12.75" customHeight="1" x14ac:dyDescent="0.2">
      <c r="K3" s="27"/>
    </row>
    <row r="4" spans="4:12" ht="12.75" customHeight="1" x14ac:dyDescent="0.2">
      <c r="K4" s="27"/>
    </row>
    <row r="5" spans="4:12" ht="12.75" customHeight="1" x14ac:dyDescent="0.2"/>
    <row r="6" spans="4:12" ht="12.75" customHeight="1" x14ac:dyDescent="0.2"/>
    <row r="7" spans="4:12" ht="12.75" customHeight="1" x14ac:dyDescent="0.2"/>
    <row r="8" spans="4:12" ht="12.75" customHeight="1" x14ac:dyDescent="0.2"/>
    <row r="9" spans="4:12" ht="12.75" customHeight="1" x14ac:dyDescent="0.2"/>
    <row r="10" spans="4:12" ht="12.75" customHeight="1" thickBot="1" x14ac:dyDescent="0.25"/>
    <row r="11" spans="4:12" ht="21.75" customHeight="1" thickBot="1" x14ac:dyDescent="0.25">
      <c r="D11" s="41" t="str">
        <f>Translate!$C$17</f>
        <v>Select language</v>
      </c>
      <c r="E11" s="42"/>
      <c r="F11" s="43"/>
      <c r="G11" s="44" t="s">
        <v>97</v>
      </c>
      <c r="H11" s="45"/>
      <c r="I11" s="46"/>
      <c r="L11" s="26"/>
    </row>
    <row r="12" spans="4:12" ht="12.75" customHeight="1" x14ac:dyDescent="0.2"/>
    <row r="13" spans="4:12" ht="12.75" customHeight="1" x14ac:dyDescent="0.25">
      <c r="D13" s="52" t="str">
        <f>Translate!$C$18</f>
        <v>Read Me Sheet</v>
      </c>
      <c r="E13" s="52"/>
      <c r="F13" s="52"/>
      <c r="G13" s="52"/>
      <c r="H13" s="52"/>
      <c r="I13" s="52"/>
      <c r="J13" s="52"/>
    </row>
    <row r="14" spans="4:12" ht="12.75" customHeight="1" x14ac:dyDescent="0.2"/>
    <row r="15" spans="4:12" ht="12.75" customHeight="1" x14ac:dyDescent="0.2"/>
    <row r="16" spans="4:12" ht="12.75" customHeight="1" x14ac:dyDescent="0.2"/>
    <row r="17" spans="4:10" ht="12.75" customHeight="1" x14ac:dyDescent="0.2"/>
    <row r="18" spans="4:10" ht="12.75" customHeight="1" x14ac:dyDescent="0.25">
      <c r="D18" s="53" t="str">
        <f>Translate!$C$19</f>
        <v>FINANCE – Finance Deployment Tools</v>
      </c>
      <c r="E18" s="53"/>
      <c r="F18" s="53"/>
      <c r="G18" s="53"/>
      <c r="H18" s="53"/>
      <c r="I18" s="53"/>
      <c r="J18" s="53"/>
    </row>
    <row r="19" spans="4:10" ht="12.75" customHeight="1" x14ac:dyDescent="0.2"/>
    <row r="20" spans="4:10" ht="12.75" customHeight="1" x14ac:dyDescent="0.25">
      <c r="D20" s="49" t="str">
        <f>Translate!$C$20</f>
        <v>Introduction</v>
      </c>
      <c r="E20" s="49"/>
      <c r="F20" s="49"/>
      <c r="G20" s="49"/>
      <c r="H20" s="49"/>
      <c r="I20" s="49"/>
      <c r="J20" s="49"/>
    </row>
    <row r="21" spans="4:10" ht="12.75" customHeight="1" x14ac:dyDescent="0.2">
      <c r="D21" s="55" t="str">
        <f>Translate!$C$21</f>
        <v>This tool serves to identify the most suitable financial products available on the market for the use of a SPIS.</v>
      </c>
      <c r="E21" s="55"/>
      <c r="F21" s="55"/>
      <c r="G21" s="55"/>
      <c r="H21" s="55"/>
      <c r="I21" s="55"/>
      <c r="J21" s="55"/>
    </row>
    <row r="22" spans="4:10" ht="12.75" customHeight="1" x14ac:dyDescent="0.2">
      <c r="D22" s="55"/>
      <c r="E22" s="55"/>
      <c r="F22" s="55"/>
      <c r="G22" s="55"/>
      <c r="H22" s="55"/>
      <c r="I22" s="55"/>
      <c r="J22" s="55"/>
    </row>
    <row r="23" spans="4:10" ht="12.9" customHeight="1" x14ac:dyDescent="0.2">
      <c r="D23" s="55"/>
      <c r="E23" s="55"/>
      <c r="F23" s="55"/>
      <c r="G23" s="55"/>
      <c r="H23" s="55"/>
      <c r="I23" s="55"/>
      <c r="J23" s="55"/>
    </row>
    <row r="24" spans="4:10" ht="12.1" customHeight="1" x14ac:dyDescent="0.2">
      <c r="D24" s="7"/>
      <c r="E24" s="6"/>
      <c r="F24" s="6"/>
      <c r="G24" s="6"/>
      <c r="H24" s="6"/>
      <c r="I24" s="6"/>
      <c r="J24" s="6"/>
    </row>
    <row r="25" spans="4:10" ht="12.75" customHeight="1" x14ac:dyDescent="0.25">
      <c r="D25" s="49" t="str">
        <f>Translate!$C$22</f>
        <v>Tips &amp; Tricks</v>
      </c>
      <c r="E25" s="49"/>
      <c r="F25" s="49"/>
      <c r="G25" s="49"/>
      <c r="H25" s="49"/>
      <c r="I25" s="49"/>
      <c r="J25" s="49"/>
    </row>
    <row r="26" spans="4:10" ht="12.75" customHeight="1" thickBot="1" x14ac:dyDescent="0.25"/>
    <row r="27" spans="4:10" ht="12.75" customHeight="1" x14ac:dyDescent="0.2">
      <c r="D27" s="57" t="str">
        <f>Translate!$C$23</f>
        <v>● This tool comprises dropdown lists: choose among the answers YES, NO and N/A
● For the multilanguage option to work properly, do NOT delete sheets
● Make sure that this file is always saved as ".xlsm"</v>
      </c>
      <c r="E27" s="58"/>
      <c r="F27" s="58"/>
      <c r="G27" s="58"/>
      <c r="H27" s="58"/>
      <c r="I27" s="58"/>
      <c r="J27" s="59"/>
    </row>
    <row r="28" spans="4:10" ht="50.95" customHeight="1" thickBot="1" x14ac:dyDescent="0.25">
      <c r="D28" s="60"/>
      <c r="E28" s="61"/>
      <c r="F28" s="61"/>
      <c r="G28" s="61"/>
      <c r="H28" s="61"/>
      <c r="I28" s="61"/>
      <c r="J28" s="62"/>
    </row>
    <row r="29" spans="4:10" ht="12.75" customHeight="1" x14ac:dyDescent="0.25">
      <c r="D29" s="2"/>
      <c r="E29" s="2"/>
      <c r="F29" s="2"/>
      <c r="G29" s="2"/>
      <c r="H29" s="2"/>
      <c r="I29" s="2"/>
      <c r="J29" s="2"/>
    </row>
    <row r="30" spans="4:10" ht="12.75" customHeight="1" x14ac:dyDescent="0.25">
      <c r="D30" s="49" t="str">
        <f>Translate!$C$24</f>
        <v>Overview</v>
      </c>
      <c r="E30" s="49"/>
      <c r="F30" s="49"/>
      <c r="G30" s="49"/>
      <c r="H30" s="49"/>
      <c r="I30" s="49"/>
      <c r="J30" s="49"/>
    </row>
    <row r="31" spans="4:10" ht="12.75" customHeight="1" x14ac:dyDescent="0.2">
      <c r="D31" t="str">
        <f>Translate!$C$25</f>
        <v>This tool comprises the following sheet:</v>
      </c>
    </row>
    <row r="32" spans="4:10" ht="12.75" customHeight="1" x14ac:dyDescent="0.2"/>
    <row r="33" spans="4:11" ht="12.75" customHeight="1" x14ac:dyDescent="0.2">
      <c r="D33" s="56" t="str">
        <f>Translate!$C$8</f>
        <v>1. Financing models</v>
      </c>
      <c r="E33" s="56"/>
      <c r="F33" s="56"/>
      <c r="G33" s="54" t="str">
        <f>Translate!C26</f>
        <v>identify a suitable financing option as per your prevailing circumstances</v>
      </c>
      <c r="H33" s="54"/>
      <c r="I33" s="54"/>
      <c r="J33" s="54"/>
    </row>
    <row r="34" spans="4:11" ht="12.75" customHeight="1" x14ac:dyDescent="0.2">
      <c r="D34" s="56"/>
      <c r="E34" s="56"/>
      <c r="F34" s="56"/>
      <c r="G34" s="54"/>
      <c r="H34" s="54"/>
      <c r="I34" s="54"/>
      <c r="J34" s="54"/>
    </row>
    <row r="35" spans="4:11" ht="12.75" customHeight="1" x14ac:dyDescent="0.2"/>
    <row r="36" spans="4:11" ht="12.75" customHeight="1" x14ac:dyDescent="0.2"/>
    <row r="37" spans="4:11" ht="12.75" customHeight="1" x14ac:dyDescent="0.2">
      <c r="D37" s="48" t="str">
        <f>Translate!$C$27</f>
        <v xml:space="preserve">This tool is based on the FAO Training Manual no. 3: Irrigation Water Management: Irrigation Water Needs, available at: </v>
      </c>
      <c r="E37" s="48"/>
      <c r="F37" s="48"/>
      <c r="G37" s="48"/>
      <c r="H37" s="48"/>
      <c r="I37" s="48"/>
      <c r="J37" s="48"/>
    </row>
    <row r="38" spans="4:11" ht="24.8" customHeight="1" x14ac:dyDescent="0.2">
      <c r="D38" s="48"/>
      <c r="E38" s="48"/>
      <c r="F38" s="48"/>
      <c r="G38" s="48"/>
      <c r="H38" s="48"/>
      <c r="I38" s="48"/>
      <c r="J38" s="48"/>
    </row>
    <row r="39" spans="4:11" ht="12.75" customHeight="1" x14ac:dyDescent="0.2">
      <c r="D39" s="51" t="s">
        <v>5</v>
      </c>
      <c r="E39" s="51"/>
      <c r="F39" s="51"/>
      <c r="G39" s="51"/>
      <c r="H39" s="51"/>
      <c r="I39" s="51"/>
      <c r="J39" s="51"/>
    </row>
    <row r="40" spans="4:11" ht="12.75" customHeight="1" x14ac:dyDescent="0.25">
      <c r="D40" s="49"/>
      <c r="E40" s="50"/>
      <c r="F40" s="50"/>
      <c r="G40" s="50"/>
      <c r="H40" s="50"/>
      <c r="I40" s="50"/>
      <c r="J40" s="50"/>
      <c r="K40" s="5"/>
    </row>
    <row r="41" spans="4:11" ht="12.75" customHeight="1" x14ac:dyDescent="0.25">
      <c r="D41" s="49" t="str">
        <f>Translate!$C$28</f>
        <v>About</v>
      </c>
      <c r="E41" s="50"/>
      <c r="F41" s="50"/>
      <c r="G41" s="50"/>
      <c r="H41" s="50"/>
      <c r="I41" s="50"/>
      <c r="J41" s="50"/>
    </row>
    <row r="42" spans="4:11" ht="12.75" customHeight="1" x14ac:dyDescent="0.2">
      <c r="D42" s="47" t="str">
        <f>Translate!$C$29</f>
        <v xml:space="preserve">Published by: </v>
      </c>
      <c r="E42" s="47"/>
      <c r="F42" s="48" t="str">
        <f>Translate!$C$35</f>
        <v>GIZ &amp; FAO</v>
      </c>
      <c r="G42" s="48"/>
      <c r="H42" s="31"/>
      <c r="I42" s="31"/>
      <c r="J42" s="31"/>
    </row>
    <row r="43" spans="4:11" ht="12.75" customHeight="1" x14ac:dyDescent="0.2">
      <c r="D43" s="47" t="str">
        <f>Translate!$C$30</f>
        <v>Responsible:</v>
      </c>
      <c r="E43" s="47"/>
      <c r="F43" s="48" t="str">
        <f>Translate!$C$36</f>
        <v>GIZ project Sustainable Energy for Food - Powering Agriculture</v>
      </c>
      <c r="G43" s="48"/>
      <c r="H43" s="48"/>
      <c r="I43" s="48"/>
      <c r="J43" s="48"/>
    </row>
    <row r="44" spans="4:11" ht="23.3" customHeight="1" x14ac:dyDescent="0.2">
      <c r="D44" s="47"/>
      <c r="E44" s="47"/>
      <c r="F44" s="48"/>
      <c r="G44" s="48"/>
      <c r="H44" s="48"/>
      <c r="I44" s="48"/>
      <c r="J44" s="48"/>
    </row>
    <row r="45" spans="4:11" ht="12.75" customHeight="1" x14ac:dyDescent="0.2">
      <c r="D45" s="47"/>
      <c r="E45" s="47"/>
      <c r="F45" s="19" t="s">
        <v>72</v>
      </c>
      <c r="G45" s="18"/>
      <c r="H45" s="18"/>
      <c r="I45" s="18"/>
      <c r="J45" s="18"/>
    </row>
    <row r="46" spans="4:11" ht="12.75" customHeight="1" x14ac:dyDescent="0.2">
      <c r="D46" s="47" t="str">
        <f>Translate!$C$31</f>
        <v>Contact:</v>
      </c>
      <c r="E46" s="47"/>
      <c r="F46" s="51" t="s">
        <v>13</v>
      </c>
      <c r="G46" s="55"/>
      <c r="H46" s="55"/>
    </row>
    <row r="47" spans="4:11" ht="12.75" customHeight="1" x14ac:dyDescent="0.2">
      <c r="D47" s="64" t="str">
        <f>Translate!$C$32</f>
        <v>Download link:</v>
      </c>
      <c r="E47" s="64"/>
      <c r="F47" s="65" t="s">
        <v>10</v>
      </c>
      <c r="G47" s="65"/>
      <c r="H47" s="65"/>
      <c r="I47" s="65"/>
      <c r="J47" s="65"/>
    </row>
    <row r="48" spans="4:11" ht="12.75" customHeight="1" x14ac:dyDescent="0.2">
      <c r="D48" s="64" t="str">
        <f>Translate!$C$33</f>
        <v>About:</v>
      </c>
      <c r="E48" s="64"/>
      <c r="F48" s="48" t="str">
        <f>Translate!$C$37</f>
        <v xml:space="preserve">Powering Agriculture: An Energy Grand Challenge for Development. Available at:  </v>
      </c>
      <c r="G48" s="48"/>
      <c r="H48" s="48"/>
      <c r="I48" s="48"/>
      <c r="J48" s="48"/>
    </row>
    <row r="49" spans="4:10" s="1" customFormat="1" ht="12.75" customHeight="1" x14ac:dyDescent="0.2">
      <c r="D49" s="64"/>
      <c r="E49" s="64"/>
      <c r="F49" s="48"/>
      <c r="G49" s="48"/>
      <c r="H49" s="48"/>
      <c r="I49" s="48"/>
      <c r="J49" s="48"/>
    </row>
    <row r="50" spans="4:10" s="4" customFormat="1" ht="12.75" customHeight="1" x14ac:dyDescent="0.2">
      <c r="D50" s="64"/>
      <c r="E50" s="64"/>
      <c r="F50" s="51" t="s">
        <v>14</v>
      </c>
      <c r="G50" s="51"/>
      <c r="H50" s="51"/>
      <c r="I50" s="3"/>
      <c r="J50" s="3"/>
    </row>
    <row r="51" spans="4:10" ht="12.75" customHeight="1" x14ac:dyDescent="0.2">
      <c r="D51" s="47" t="str">
        <f>Translate!$C$34</f>
        <v>Version:</v>
      </c>
      <c r="E51" s="47"/>
      <c r="F51" s="66" t="str">
        <f>Translate!$C$38</f>
        <v xml:space="preserve"> 2.0 (July 2020)</v>
      </c>
      <c r="G51" s="66"/>
      <c r="H51" s="66"/>
    </row>
    <row r="52" spans="4:10" ht="12.75" customHeight="1" x14ac:dyDescent="0.2"/>
    <row r="53" spans="4:10" ht="12.75" customHeight="1" x14ac:dyDescent="0.2">
      <c r="D53" s="48" t="str">
        <f>Translate!$C$39</f>
        <v>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v>
      </c>
      <c r="E53" s="48"/>
      <c r="F53" s="48"/>
      <c r="G53" s="48"/>
      <c r="H53" s="48"/>
      <c r="I53" s="48"/>
      <c r="J53" s="48"/>
    </row>
    <row r="54" spans="4:10" ht="12.75" customHeight="1" x14ac:dyDescent="0.2">
      <c r="D54" s="48"/>
      <c r="E54" s="48"/>
      <c r="F54" s="48"/>
      <c r="G54" s="48"/>
      <c r="H54" s="48"/>
      <c r="I54" s="48"/>
      <c r="J54" s="48"/>
    </row>
    <row r="55" spans="4:10" ht="12.75" customHeight="1" x14ac:dyDescent="0.2">
      <c r="D55" s="48"/>
      <c r="E55" s="48"/>
      <c r="F55" s="48"/>
      <c r="G55" s="48"/>
      <c r="H55" s="48"/>
      <c r="I55" s="48"/>
      <c r="J55" s="48"/>
    </row>
    <row r="56" spans="4:10" ht="12.75" customHeight="1" x14ac:dyDescent="0.2">
      <c r="D56" s="48"/>
      <c r="E56" s="48"/>
      <c r="F56" s="48"/>
      <c r="G56" s="48"/>
      <c r="H56" s="48"/>
      <c r="I56" s="48"/>
      <c r="J56" s="48"/>
    </row>
    <row r="57" spans="4:10" ht="12.75" customHeight="1" x14ac:dyDescent="0.2">
      <c r="D57" s="48"/>
      <c r="E57" s="48"/>
      <c r="F57" s="48"/>
      <c r="G57" s="48"/>
      <c r="H57" s="48"/>
      <c r="I57" s="48"/>
      <c r="J57" s="48"/>
    </row>
    <row r="58" spans="4:10" ht="12.75" customHeight="1" x14ac:dyDescent="0.2">
      <c r="D58" s="48"/>
      <c r="E58" s="48"/>
      <c r="F58" s="48"/>
      <c r="G58" s="48"/>
      <c r="H58" s="48"/>
      <c r="I58" s="48"/>
      <c r="J58" s="48"/>
    </row>
    <row r="59" spans="4:10" ht="12.75" customHeight="1" x14ac:dyDescent="0.2">
      <c r="D59" s="48"/>
      <c r="E59" s="48"/>
      <c r="F59" s="48"/>
      <c r="G59" s="48"/>
      <c r="H59" s="48"/>
      <c r="I59" s="48"/>
      <c r="J59" s="48"/>
    </row>
    <row r="60" spans="4:10" ht="12.75" customHeight="1" x14ac:dyDescent="0.2">
      <c r="D60" s="48"/>
      <c r="E60" s="48"/>
      <c r="F60" s="48"/>
      <c r="G60" s="48"/>
      <c r="H60" s="48"/>
      <c r="I60" s="48"/>
      <c r="J60" s="48"/>
    </row>
    <row r="61" spans="4:10" ht="12.75" customHeight="1" x14ac:dyDescent="0.2">
      <c r="D61" s="48"/>
      <c r="E61" s="48"/>
      <c r="F61" s="48"/>
      <c r="G61" s="48"/>
      <c r="H61" s="48"/>
      <c r="I61" s="48"/>
      <c r="J61" s="48"/>
    </row>
    <row r="62" spans="4:10" ht="12.75" customHeight="1" x14ac:dyDescent="0.2">
      <c r="D62" s="48"/>
      <c r="E62" s="48"/>
      <c r="F62" s="48"/>
      <c r="G62" s="48"/>
      <c r="H62" s="48"/>
      <c r="I62" s="48"/>
      <c r="J62" s="48"/>
    </row>
    <row r="63" spans="4:10" ht="12.75" customHeight="1" x14ac:dyDescent="0.2">
      <c r="D63" s="48"/>
      <c r="E63" s="48"/>
      <c r="F63" s="48"/>
      <c r="G63" s="48"/>
      <c r="H63" s="48"/>
      <c r="I63" s="48"/>
      <c r="J63" s="48"/>
    </row>
    <row r="64" spans="4:10" ht="25.5" customHeight="1" x14ac:dyDescent="0.2">
      <c r="D64" s="48"/>
      <c r="E64" s="48"/>
      <c r="F64" s="48"/>
      <c r="G64" s="48"/>
      <c r="H64" s="48"/>
      <c r="I64" s="48"/>
      <c r="J64" s="48"/>
    </row>
    <row r="65" spans="4:10" ht="12.75" customHeight="1" x14ac:dyDescent="0.2"/>
    <row r="66" spans="4:10" ht="12.75" customHeight="1" x14ac:dyDescent="0.2">
      <c r="D66" s="48" t="str">
        <f>Translate!$C$40</f>
        <v>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v>
      </c>
      <c r="E66" s="48"/>
      <c r="F66" s="48"/>
      <c r="G66" s="48"/>
      <c r="H66" s="48"/>
      <c r="I66" s="48"/>
      <c r="J66" s="48"/>
    </row>
    <row r="67" spans="4:10" ht="12.75" customHeight="1" x14ac:dyDescent="0.2">
      <c r="D67" s="48"/>
      <c r="E67" s="48"/>
      <c r="F67" s="48"/>
      <c r="G67" s="48"/>
      <c r="H67" s="48"/>
      <c r="I67" s="48"/>
      <c r="J67" s="48"/>
    </row>
    <row r="68" spans="4:10" ht="12.75" customHeight="1" x14ac:dyDescent="0.2">
      <c r="D68" s="48"/>
      <c r="E68" s="48"/>
      <c r="F68" s="48"/>
      <c r="G68" s="48"/>
      <c r="H68" s="48"/>
      <c r="I68" s="48"/>
      <c r="J68" s="48"/>
    </row>
    <row r="69" spans="4:10" ht="12.75" customHeight="1" x14ac:dyDescent="0.2">
      <c r="D69" s="48"/>
      <c r="E69" s="48"/>
      <c r="F69" s="48"/>
      <c r="G69" s="48"/>
      <c r="H69" s="48"/>
      <c r="I69" s="48"/>
      <c r="J69" s="48"/>
    </row>
    <row r="70" spans="4:10" ht="12.75" customHeight="1" x14ac:dyDescent="0.2">
      <c r="D70" s="48"/>
      <c r="E70" s="48"/>
      <c r="F70" s="48"/>
      <c r="G70" s="48"/>
      <c r="H70" s="48"/>
      <c r="I70" s="48"/>
      <c r="J70" s="48"/>
    </row>
    <row r="71" spans="4:10" ht="12.75" customHeight="1" x14ac:dyDescent="0.2">
      <c r="D71" s="48"/>
      <c r="E71" s="48"/>
      <c r="F71" s="48"/>
      <c r="G71" s="48"/>
      <c r="H71" s="48"/>
      <c r="I71" s="48"/>
      <c r="J71" s="48"/>
    </row>
    <row r="72" spans="4:10" ht="12.75" customHeight="1" x14ac:dyDescent="0.2">
      <c r="D72" s="48"/>
      <c r="E72" s="48"/>
      <c r="F72" s="48"/>
      <c r="G72" s="48"/>
      <c r="H72" s="48"/>
      <c r="I72" s="48"/>
      <c r="J72" s="48"/>
    </row>
    <row r="73" spans="4:10" ht="12.75" customHeight="1" x14ac:dyDescent="0.2">
      <c r="D73" s="48"/>
      <c r="E73" s="48"/>
      <c r="F73" s="48"/>
      <c r="G73" s="48"/>
      <c r="H73" s="48"/>
      <c r="I73" s="48"/>
      <c r="J73" s="48"/>
    </row>
    <row r="74" spans="4:10" ht="12.75" customHeight="1" x14ac:dyDescent="0.2">
      <c r="D74" s="48"/>
      <c r="E74" s="48"/>
      <c r="F74" s="48"/>
      <c r="G74" s="48"/>
      <c r="H74" s="48"/>
      <c r="I74" s="48"/>
      <c r="J74" s="48"/>
    </row>
    <row r="75" spans="4:10" ht="12.75" customHeight="1" x14ac:dyDescent="0.2">
      <c r="D75" s="48"/>
      <c r="E75" s="48"/>
      <c r="F75" s="48"/>
      <c r="G75" s="48"/>
      <c r="H75" s="48"/>
      <c r="I75" s="48"/>
      <c r="J75" s="48"/>
    </row>
    <row r="76" spans="4:10" ht="12.75" customHeight="1" x14ac:dyDescent="0.2">
      <c r="D76" s="48"/>
      <c r="E76" s="48"/>
      <c r="F76" s="48"/>
      <c r="G76" s="48"/>
      <c r="H76" s="48"/>
      <c r="I76" s="48"/>
      <c r="J76" s="48"/>
    </row>
    <row r="77" spans="4:10" ht="12.75" customHeight="1" x14ac:dyDescent="0.2">
      <c r="D77" s="48"/>
      <c r="E77" s="48"/>
      <c r="F77" s="48"/>
      <c r="G77" s="48"/>
      <c r="H77" s="48"/>
      <c r="I77" s="48"/>
      <c r="J77" s="48"/>
    </row>
    <row r="78" spans="4:10" ht="12.75" customHeight="1" x14ac:dyDescent="0.2">
      <c r="D78" s="48"/>
      <c r="E78" s="48"/>
      <c r="F78" s="48"/>
      <c r="G78" s="48"/>
      <c r="H78" s="48"/>
      <c r="I78" s="48"/>
      <c r="J78" s="48"/>
    </row>
    <row r="79" spans="4:10" ht="12.75" customHeight="1" x14ac:dyDescent="0.2"/>
    <row r="80" spans="4:10" ht="13.6" customHeight="1" x14ac:dyDescent="0.2">
      <c r="D80" s="48" t="str">
        <f>Translate!$C$41</f>
        <v>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v>
      </c>
      <c r="E80" s="48"/>
      <c r="F80" s="48"/>
      <c r="G80" s="48"/>
      <c r="H80" s="48"/>
      <c r="I80" s="48"/>
      <c r="J80" s="48"/>
    </row>
    <row r="81" spans="4:10" ht="12.75" customHeight="1" x14ac:dyDescent="0.2">
      <c r="D81" s="48"/>
      <c r="E81" s="48"/>
      <c r="F81" s="48"/>
      <c r="G81" s="48"/>
      <c r="H81" s="48"/>
      <c r="I81" s="48"/>
      <c r="J81" s="48"/>
    </row>
    <row r="82" spans="4:10" ht="12.75" customHeight="1" x14ac:dyDescent="0.2">
      <c r="D82" s="48"/>
      <c r="E82" s="48"/>
      <c r="F82" s="48"/>
      <c r="G82" s="48"/>
      <c r="H82" s="48"/>
      <c r="I82" s="48"/>
      <c r="J82" s="48"/>
    </row>
    <row r="83" spans="4:10" ht="12.75" customHeight="1" x14ac:dyDescent="0.2">
      <c r="D83" s="48"/>
      <c r="E83" s="48"/>
      <c r="F83" s="48"/>
      <c r="G83" s="48"/>
      <c r="H83" s="48"/>
      <c r="I83" s="48"/>
      <c r="J83" s="48"/>
    </row>
    <row r="84" spans="4:10" ht="12.75" customHeight="1" x14ac:dyDescent="0.2">
      <c r="D84" s="48"/>
      <c r="E84" s="48"/>
      <c r="F84" s="48"/>
      <c r="G84" s="48"/>
      <c r="H84" s="48"/>
      <c r="I84" s="48"/>
      <c r="J84" s="48"/>
    </row>
    <row r="85" spans="4:10" ht="12.75" customHeight="1" x14ac:dyDescent="0.2">
      <c r="D85" s="48"/>
      <c r="E85" s="48"/>
      <c r="F85" s="48"/>
      <c r="G85" s="48"/>
      <c r="H85" s="48"/>
      <c r="I85" s="48"/>
      <c r="J85" s="48"/>
    </row>
    <row r="86" spans="4:10" ht="12.75" customHeight="1" x14ac:dyDescent="0.2">
      <c r="D86" s="48"/>
      <c r="E86" s="48"/>
      <c r="F86" s="48"/>
      <c r="G86" s="48"/>
      <c r="H86" s="48"/>
      <c r="I86" s="48"/>
      <c r="J86" s="48"/>
    </row>
    <row r="87" spans="4:10" ht="12.75" customHeight="1" x14ac:dyDescent="0.2"/>
    <row r="88" spans="4:10" ht="12.75" customHeight="1" x14ac:dyDescent="0.2">
      <c r="D88" s="63" t="str">
        <f>Translate!$C$42</f>
        <v>© GIZ and FAO, 2020</v>
      </c>
      <c r="E88" s="63"/>
      <c r="F88" s="63"/>
    </row>
    <row r="89" spans="4:10" ht="12.75" customHeight="1" x14ac:dyDescent="0.2"/>
    <row r="90" spans="4:10" ht="12.75" customHeight="1" x14ac:dyDescent="0.2"/>
  </sheetData>
  <sheetProtection password="E738" sheet="1" objects="1" scenarios="1" selectLockedCells="1"/>
  <mergeCells count="32">
    <mergeCell ref="F46:H46"/>
    <mergeCell ref="D46:E46"/>
    <mergeCell ref="D88:F88"/>
    <mergeCell ref="D41:J41"/>
    <mergeCell ref="D80:J86"/>
    <mergeCell ref="D53:J64"/>
    <mergeCell ref="D66:J78"/>
    <mergeCell ref="F50:H50"/>
    <mergeCell ref="D48:E50"/>
    <mergeCell ref="D42:E42"/>
    <mergeCell ref="F42:G42"/>
    <mergeCell ref="D51:E51"/>
    <mergeCell ref="D47:E47"/>
    <mergeCell ref="F47:J47"/>
    <mergeCell ref="F51:H51"/>
    <mergeCell ref="F48:J49"/>
    <mergeCell ref="D11:F11"/>
    <mergeCell ref="G11:I11"/>
    <mergeCell ref="D43:E45"/>
    <mergeCell ref="D37:J38"/>
    <mergeCell ref="D40:J40"/>
    <mergeCell ref="D39:J39"/>
    <mergeCell ref="F43:J44"/>
    <mergeCell ref="D13:J13"/>
    <mergeCell ref="D18:J18"/>
    <mergeCell ref="D20:J20"/>
    <mergeCell ref="G33:J34"/>
    <mergeCell ref="D30:J30"/>
    <mergeCell ref="D21:J23"/>
    <mergeCell ref="D25:J25"/>
    <mergeCell ref="D33:F34"/>
    <mergeCell ref="D27:J28"/>
  </mergeCells>
  <hyperlinks>
    <hyperlink ref="D39" r:id="rId1" xr:uid="{00000000-0004-0000-0000-000000000000}"/>
    <hyperlink ref="F47:J47" r:id="rId2" display="https://energypedia.info/wiki/Toolbox_on_SPIS" xr:uid="{00000000-0004-0000-0000-000001000000}"/>
    <hyperlink ref="F46" r:id="rId3" xr:uid="{00000000-0004-0000-0000-000002000000}"/>
    <hyperlink ref="F50" r:id="rId4" xr:uid="{00000000-0004-0000-0000-000003000000}"/>
  </hyperlinks>
  <pageMargins left="0.7" right="0.7" top="0.78740157499999996" bottom="0.78740157499999996" header="0.3" footer="0.3"/>
  <pageSetup scale="92" orientation="portrait" r:id="rId5"/>
  <rowBreaks count="1" manualBreakCount="1">
    <brk id="40" max="9" man="1"/>
  </rowBreaks>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A2712849-DACB-4E23-A91D-2FE1D1B99919}">
          <x14:formula1>
            <xm:f>Translate!$D$6:$E$6</xm:f>
          </x14:formula1>
          <xm:sqref>G11:I11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22"/>
  <sheetViews>
    <sheetView view="pageBreakPreview" zoomScaleNormal="100" zoomScaleSheetLayoutView="100" workbookViewId="0">
      <selection activeCell="G3" sqref="G3"/>
    </sheetView>
  </sheetViews>
  <sheetFormatPr baseColWidth="10" defaultColWidth="9" defaultRowHeight="12.9" x14ac:dyDescent="0.2"/>
  <cols>
    <col min="2" max="6" width="10.625" customWidth="1"/>
    <col min="11" max="11" width="9.125" customWidth="1"/>
    <col min="14" max="14" width="9.875" customWidth="1"/>
  </cols>
  <sheetData>
    <row r="1" spans="1:22" ht="23.1" customHeight="1" x14ac:dyDescent="0.2">
      <c r="A1" s="70" t="str">
        <f>Translate!$C$44</f>
        <v>FINANCE-Finance Deployment Tool</v>
      </c>
      <c r="B1" s="71"/>
      <c r="C1" s="71"/>
      <c r="D1" s="71"/>
      <c r="E1" s="71"/>
      <c r="F1" s="71"/>
      <c r="G1" s="71"/>
      <c r="H1" s="71"/>
      <c r="I1" s="71"/>
      <c r="J1" s="71"/>
      <c r="K1" s="71"/>
      <c r="L1" s="71"/>
      <c r="M1" s="71"/>
      <c r="N1" s="71"/>
    </row>
    <row r="2" spans="1:22" ht="25.5" customHeight="1" x14ac:dyDescent="0.2">
      <c r="A2" s="12"/>
      <c r="B2" s="69" t="str">
        <f>Translate!$C$45</f>
        <v>Answer the following questions (1-19) choosing among YES, NO or N/A on the drop down menu. On the right side of the excel sheet the financial products most suitable for your needs will compare.</v>
      </c>
      <c r="C2" s="69"/>
      <c r="D2" s="69"/>
      <c r="E2" s="69"/>
      <c r="F2" s="69"/>
      <c r="G2" s="69"/>
      <c r="H2" s="69"/>
      <c r="I2" s="69"/>
      <c r="J2" s="14"/>
      <c r="K2" s="14"/>
      <c r="L2" s="14"/>
      <c r="M2" s="14"/>
      <c r="N2" s="14"/>
      <c r="O2" s="12"/>
    </row>
    <row r="3" spans="1:22" ht="23.1" customHeight="1" x14ac:dyDescent="0.2">
      <c r="A3" s="9" t="s">
        <v>20</v>
      </c>
      <c r="B3" s="68" t="str">
        <f>Translate!$C46</f>
        <v>Do you possess any collateral?</v>
      </c>
      <c r="C3" s="68"/>
      <c r="D3" s="68"/>
      <c r="E3" s="68"/>
      <c r="F3" s="68"/>
      <c r="G3" s="17" t="s">
        <v>16</v>
      </c>
      <c r="H3" s="11"/>
      <c r="I3" s="72" t="str">
        <f>Translate!$C$65</f>
        <v>Possible financing options:</v>
      </c>
      <c r="J3" s="72"/>
      <c r="K3" s="72"/>
      <c r="L3" s="72"/>
      <c r="M3" s="72"/>
      <c r="N3" s="72"/>
      <c r="O3" s="14"/>
      <c r="P3" s="15"/>
      <c r="Q3" s="15"/>
      <c r="R3" s="15"/>
      <c r="S3" s="15"/>
      <c r="T3" s="15"/>
      <c r="U3" s="15"/>
      <c r="V3" s="15"/>
    </row>
    <row r="4" spans="1:22" ht="27.7" customHeight="1" x14ac:dyDescent="0.2">
      <c r="A4" s="9" t="s">
        <v>21</v>
      </c>
      <c r="B4" s="68" t="str">
        <f>Translate!$C47</f>
        <v>Do you possess any soft collateral?</v>
      </c>
      <c r="C4" s="68"/>
      <c r="D4" s="68"/>
      <c r="E4" s="68"/>
      <c r="F4" s="68"/>
      <c r="G4" s="17" t="s">
        <v>16</v>
      </c>
      <c r="H4" s="11"/>
      <c r="I4" s="67" t="str">
        <f>Translate!$C$66</f>
        <v xml:space="preserve"> COMMERCIAL BANK LOAN                                                     is a loan from a financial institution whose main occupations consist in giving loans and taking deposits </v>
      </c>
      <c r="J4" s="67"/>
      <c r="K4" s="67"/>
      <c r="L4" s="67" t="str">
        <f>Translate!$C$67</f>
        <v xml:space="preserve"> DEVELOPMENT BANK LOAN                             is a loan from financial institutions which provides financial services  to actors involved in the food value chain</v>
      </c>
      <c r="M4" s="67"/>
      <c r="N4" s="67"/>
      <c r="O4" s="12"/>
    </row>
    <row r="5" spans="1:22" ht="24.8" customHeight="1" x14ac:dyDescent="0.2">
      <c r="A5" s="9" t="s">
        <v>22</v>
      </c>
      <c r="B5" s="68" t="str">
        <f>Translate!$C48</f>
        <v>Do you have access to alternative sources of income?</v>
      </c>
      <c r="C5" s="68"/>
      <c r="D5" s="68"/>
      <c r="E5" s="68"/>
      <c r="F5" s="68"/>
      <c r="G5" s="17" t="s">
        <v>16</v>
      </c>
      <c r="H5" s="12"/>
      <c r="I5" s="67"/>
      <c r="J5" s="67"/>
      <c r="K5" s="67"/>
      <c r="L5" s="67"/>
      <c r="M5" s="67"/>
      <c r="N5" s="67"/>
      <c r="O5" s="12"/>
      <c r="Q5" s="31"/>
    </row>
    <row r="6" spans="1:22" ht="23.1" customHeight="1" x14ac:dyDescent="0.2">
      <c r="A6" s="9" t="s">
        <v>24</v>
      </c>
      <c r="B6" s="68" t="str">
        <f>Translate!$C49</f>
        <v>Can other people/companies guarantee for you?</v>
      </c>
      <c r="C6" s="68"/>
      <c r="D6" s="68"/>
      <c r="E6" s="68"/>
      <c r="F6" s="68"/>
      <c r="G6" s="17" t="s">
        <v>16</v>
      </c>
      <c r="H6" s="12"/>
      <c r="I6" s="67"/>
      <c r="J6" s="67"/>
      <c r="K6" s="67"/>
      <c r="L6" s="67"/>
      <c r="M6" s="67"/>
      <c r="N6" s="67"/>
      <c r="O6" s="12"/>
    </row>
    <row r="7" spans="1:22" ht="21.75" customHeight="1" x14ac:dyDescent="0.25">
      <c r="A7" s="9" t="s">
        <v>25</v>
      </c>
      <c r="B7" s="68" t="str">
        <f>Translate!$C50</f>
        <v>Do you possess a bank account?</v>
      </c>
      <c r="C7" s="68"/>
      <c r="D7" s="68"/>
      <c r="E7" s="68"/>
      <c r="F7" s="68"/>
      <c r="G7" s="17" t="s">
        <v>16</v>
      </c>
      <c r="H7" s="12"/>
      <c r="I7" s="32"/>
      <c r="J7" s="32"/>
      <c r="K7" s="32"/>
      <c r="L7" s="32"/>
      <c r="M7" s="32"/>
      <c r="N7" s="32"/>
      <c r="O7" s="12"/>
    </row>
    <row r="8" spans="1:22" ht="23.1" customHeight="1" x14ac:dyDescent="0.2">
      <c r="A8" s="9" t="s">
        <v>26</v>
      </c>
      <c r="B8" s="68" t="str">
        <f>Translate!$C51</f>
        <v>Do you possess a mobile device with access to the internet?</v>
      </c>
      <c r="C8" s="68"/>
      <c r="D8" s="68"/>
      <c r="E8" s="68"/>
      <c r="F8" s="68"/>
      <c r="G8" s="17" t="s">
        <v>16</v>
      </c>
      <c r="H8" s="12"/>
      <c r="I8" s="67" t="str">
        <f>Translate!$C$68</f>
        <v>MFIs                                                                            are organizations, which provide financial inclusion to the poor strata of the population</v>
      </c>
      <c r="J8" s="67"/>
      <c r="K8" s="67"/>
      <c r="L8" s="67" t="str">
        <f>Translate!$C$69</f>
        <v>VALUE-CHAIN LOAN                                           is a loan in-between the value chain actors</v>
      </c>
      <c r="M8" s="67"/>
      <c r="N8" s="67"/>
      <c r="O8" s="12"/>
    </row>
    <row r="9" spans="1:22" ht="23.1" customHeight="1" x14ac:dyDescent="0.2">
      <c r="A9" s="9" t="s">
        <v>27</v>
      </c>
      <c r="B9" s="68" t="str">
        <f>Translate!$C52</f>
        <v>Are you able to pay a commercial interest rate?</v>
      </c>
      <c r="C9" s="68"/>
      <c r="D9" s="68"/>
      <c r="E9" s="68"/>
      <c r="F9" s="68"/>
      <c r="G9" s="17" t="s">
        <v>16</v>
      </c>
      <c r="H9" s="12"/>
      <c r="I9" s="67"/>
      <c r="J9" s="67"/>
      <c r="K9" s="67"/>
      <c r="L9" s="67"/>
      <c r="M9" s="67"/>
      <c r="N9" s="67"/>
      <c r="O9" s="12"/>
    </row>
    <row r="10" spans="1:22" ht="23.1" customHeight="1" x14ac:dyDescent="0.2">
      <c r="A10" s="9" t="s">
        <v>28</v>
      </c>
      <c r="B10" s="68" t="str">
        <f>Translate!$C53</f>
        <v>Do you possess starting capital?</v>
      </c>
      <c r="C10" s="68"/>
      <c r="D10" s="68"/>
      <c r="E10" s="68"/>
      <c r="F10" s="68"/>
      <c r="G10" s="17" t="s">
        <v>16</v>
      </c>
      <c r="H10" s="12"/>
      <c r="I10" s="67"/>
      <c r="J10" s="67"/>
      <c r="K10" s="67"/>
      <c r="L10" s="67"/>
      <c r="M10" s="67"/>
      <c r="N10" s="67"/>
      <c r="O10" s="12"/>
    </row>
    <row r="11" spans="1:22" ht="23.1" customHeight="1" x14ac:dyDescent="0.2">
      <c r="A11" s="9" t="s">
        <v>29</v>
      </c>
      <c r="B11" s="68" t="str">
        <f>Translate!$C54</f>
        <v>Does your government subsidize your farm activity?</v>
      </c>
      <c r="C11" s="68"/>
      <c r="D11" s="68"/>
      <c r="E11" s="68"/>
      <c r="F11" s="68"/>
      <c r="G11" s="17" t="s">
        <v>16</v>
      </c>
      <c r="H11" s="12"/>
      <c r="I11" s="16"/>
      <c r="J11" s="16"/>
      <c r="K11" s="16"/>
      <c r="L11" s="16"/>
      <c r="M11" s="16"/>
      <c r="N11" s="16"/>
      <c r="O11" s="12"/>
    </row>
    <row r="12" spans="1:22" ht="29.25" customHeight="1" x14ac:dyDescent="0.2">
      <c r="A12" s="9" t="s">
        <v>30</v>
      </c>
      <c r="B12" s="68" t="str">
        <f>Translate!$C55</f>
        <v>Do you work in an established value chain with downstream and upstream players?</v>
      </c>
      <c r="C12" s="68"/>
      <c r="D12" s="68"/>
      <c r="E12" s="68"/>
      <c r="F12" s="68"/>
      <c r="G12" s="17" t="s">
        <v>16</v>
      </c>
      <c r="H12" s="12"/>
      <c r="I12" s="67" t="str">
        <f>Translate!$C$70</f>
        <v>LEASING                                                                    is a financial instrument which allows the use of an equipment without the need to purchase it</v>
      </c>
      <c r="J12" s="67"/>
      <c r="K12" s="67"/>
      <c r="L12" s="67" t="str">
        <f>Translate!$C$71</f>
        <v>COOPERATIVES                                                                                                                                         are institutions which bring farmers together enabling them financial and economic advantages</v>
      </c>
      <c r="M12" s="67"/>
      <c r="N12" s="67"/>
      <c r="O12" s="12"/>
    </row>
    <row r="13" spans="1:22" ht="29.25" customHeight="1" x14ac:dyDescent="0.2">
      <c r="A13" s="9" t="s">
        <v>31</v>
      </c>
      <c r="B13" s="68" t="str">
        <f>Translate!$C56</f>
        <v>Is the private sector interested in your products (i.e. for export reasons)?</v>
      </c>
      <c r="C13" s="68"/>
      <c r="D13" s="68"/>
      <c r="E13" s="68"/>
      <c r="F13" s="68"/>
      <c r="G13" s="17" t="s">
        <v>16</v>
      </c>
      <c r="H13" s="12"/>
      <c r="I13" s="67"/>
      <c r="J13" s="67"/>
      <c r="K13" s="67"/>
      <c r="L13" s="67"/>
      <c r="M13" s="67"/>
      <c r="N13" s="67"/>
      <c r="O13" s="12"/>
    </row>
    <row r="14" spans="1:22" ht="26.35" customHeight="1" x14ac:dyDescent="0.2">
      <c r="A14" s="9" t="s">
        <v>32</v>
      </c>
      <c r="B14" s="68" t="str">
        <f>Translate!$C57</f>
        <v xml:space="preserve">Are there international cooperation programs investing in your farm activities? </v>
      </c>
      <c r="C14" s="68"/>
      <c r="D14" s="68"/>
      <c r="E14" s="68"/>
      <c r="F14" s="68"/>
      <c r="G14" s="17" t="s">
        <v>16</v>
      </c>
      <c r="H14" s="12"/>
      <c r="I14" s="67"/>
      <c r="J14" s="67"/>
      <c r="K14" s="67"/>
      <c r="L14" s="67"/>
      <c r="M14" s="67"/>
      <c r="N14" s="67"/>
      <c r="O14" s="12"/>
    </row>
    <row r="15" spans="1:22" ht="23.1" customHeight="1" x14ac:dyDescent="0.2">
      <c r="A15" s="9" t="s">
        <v>33</v>
      </c>
      <c r="B15" s="68" t="str">
        <f>Translate!$C58</f>
        <v>Can you imagine to use a SPIS without buying it?</v>
      </c>
      <c r="C15" s="68"/>
      <c r="D15" s="68"/>
      <c r="E15" s="68"/>
      <c r="F15" s="68"/>
      <c r="G15" s="17" t="s">
        <v>16</v>
      </c>
      <c r="H15" s="12"/>
      <c r="I15" s="16"/>
      <c r="J15" s="16"/>
      <c r="K15" s="16"/>
      <c r="L15" s="16"/>
      <c r="M15" s="16"/>
      <c r="N15" s="16"/>
      <c r="O15" s="12"/>
    </row>
    <row r="16" spans="1:22" ht="23.1" customHeight="1" x14ac:dyDescent="0.2">
      <c r="A16" s="9" t="s">
        <v>34</v>
      </c>
      <c r="B16" s="68" t="str">
        <f>Translate!$C59</f>
        <v xml:space="preserve">Do you live in a community of people with a common bond? </v>
      </c>
      <c r="C16" s="68"/>
      <c r="D16" s="68"/>
      <c r="E16" s="68"/>
      <c r="F16" s="68"/>
      <c r="G16" s="17" t="s">
        <v>16</v>
      </c>
      <c r="H16" s="12"/>
      <c r="I16" s="67" t="str">
        <f>Translate!$C$72</f>
        <v xml:space="preserve">INFORMAL SAVING GROUPS          are groups of people who save money in a common fund and borrow directly from their savings </v>
      </c>
      <c r="J16" s="67"/>
      <c r="K16" s="67"/>
      <c r="L16" s="67" t="str">
        <f>Translate!$C$73</f>
        <v>PAY-PER-USE                                                 is a business model offered by equipment manufacturers and dealers</v>
      </c>
      <c r="M16" s="67"/>
      <c r="N16" s="67"/>
      <c r="O16" s="12"/>
    </row>
    <row r="17" spans="1:15" ht="48.1" customHeight="1" x14ac:dyDescent="0.2">
      <c r="A17" s="9" t="s">
        <v>35</v>
      </c>
      <c r="B17" s="68" t="str">
        <f>Translate!$C60</f>
        <v>Can you imagine becoming a member of an organization: Deposit monthly payments, attend meetings and participate in group activities?</v>
      </c>
      <c r="C17" s="68"/>
      <c r="D17" s="68"/>
      <c r="E17" s="68"/>
      <c r="F17" s="68"/>
      <c r="G17" s="17" t="s">
        <v>16</v>
      </c>
      <c r="H17" s="12"/>
      <c r="I17" s="67"/>
      <c r="J17" s="67"/>
      <c r="K17" s="67"/>
      <c r="L17" s="67"/>
      <c r="M17" s="67"/>
      <c r="N17" s="67"/>
      <c r="O17" s="12"/>
    </row>
    <row r="18" spans="1:15" ht="28.55" customHeight="1" x14ac:dyDescent="0.2">
      <c r="A18" s="9" t="s">
        <v>37</v>
      </c>
      <c r="B18" s="68" t="str">
        <f>Translate!$C61</f>
        <v>Is there a reciprocal trust between you and people of your community?</v>
      </c>
      <c r="C18" s="68"/>
      <c r="D18" s="68"/>
      <c r="E18" s="68"/>
      <c r="F18" s="68"/>
      <c r="G18" s="17" t="s">
        <v>16</v>
      </c>
      <c r="H18" s="12"/>
      <c r="I18" s="12"/>
      <c r="J18" s="12"/>
      <c r="K18" s="12"/>
      <c r="L18" s="12"/>
      <c r="M18" s="12"/>
      <c r="N18" s="12"/>
      <c r="O18" s="12"/>
    </row>
    <row r="19" spans="1:15" ht="27" customHeight="1" x14ac:dyDescent="0.2">
      <c r="A19" s="9" t="s">
        <v>38</v>
      </c>
      <c r="B19" s="68" t="str">
        <f>Translate!$C62</f>
        <v>Can you imagine to deposit your saving in local saving groups?</v>
      </c>
      <c r="C19" s="68"/>
      <c r="D19" s="68"/>
      <c r="E19" s="68"/>
      <c r="F19" s="68"/>
      <c r="G19" s="17" t="s">
        <v>16</v>
      </c>
      <c r="H19" s="12"/>
      <c r="I19" s="67" t="str">
        <f>Translate!$C$74</f>
        <v>MOBILE MONEY                                               a service that uses mobile telecommunication to offer credit to people having or not having bank accounts</v>
      </c>
      <c r="J19" s="67"/>
      <c r="K19" s="67"/>
      <c r="L19" s="12"/>
      <c r="M19" s="12"/>
      <c r="N19" s="12"/>
      <c r="O19" s="12"/>
    </row>
    <row r="20" spans="1:15" ht="23.1" customHeight="1" x14ac:dyDescent="0.2">
      <c r="A20" s="9" t="s">
        <v>39</v>
      </c>
      <c r="B20" s="68" t="str">
        <f>Translate!$C63</f>
        <v>Do you only have a limited and sporadic need of irrigation?</v>
      </c>
      <c r="C20" s="68"/>
      <c r="D20" s="68"/>
      <c r="E20" s="68"/>
      <c r="F20" s="68"/>
      <c r="G20" s="17" t="s">
        <v>16</v>
      </c>
      <c r="H20" s="12"/>
      <c r="I20" s="67"/>
      <c r="J20" s="67"/>
      <c r="K20" s="67"/>
      <c r="L20" s="12"/>
      <c r="M20" s="12"/>
      <c r="N20" s="12"/>
      <c r="O20" s="12"/>
    </row>
    <row r="21" spans="1:15" s="8" customFormat="1" ht="27" customHeight="1" x14ac:dyDescent="0.2">
      <c r="A21" s="10" t="s">
        <v>40</v>
      </c>
      <c r="B21" s="68" t="str">
        <f>Translate!$C64</f>
        <v>Are you able to depend on other people and on a predetermined schedule for the irrigation of your fields?</v>
      </c>
      <c r="C21" s="68"/>
      <c r="D21" s="68"/>
      <c r="E21" s="68"/>
      <c r="F21" s="68"/>
      <c r="G21" s="17" t="s">
        <v>16</v>
      </c>
      <c r="H21" s="11"/>
      <c r="I21" s="67"/>
      <c r="J21" s="67"/>
      <c r="K21" s="67"/>
      <c r="L21" s="12"/>
      <c r="M21" s="12"/>
      <c r="N21" s="11"/>
      <c r="O21" s="11"/>
    </row>
    <row r="22" spans="1:15" ht="16.5" customHeight="1" x14ac:dyDescent="0.2">
      <c r="A22" s="9"/>
      <c r="B22" s="68"/>
      <c r="C22" s="68"/>
      <c r="D22" s="68"/>
      <c r="E22" s="68"/>
      <c r="F22" s="68"/>
      <c r="G22" s="13"/>
      <c r="H22" s="12"/>
      <c r="I22" s="12"/>
      <c r="J22" s="12"/>
      <c r="K22" s="12"/>
      <c r="L22" s="12"/>
      <c r="M22" s="12"/>
      <c r="N22" s="12"/>
      <c r="O22" s="12"/>
    </row>
  </sheetData>
  <sheetProtection algorithmName="SHA-512" hashValue="1/4pOzpeZ3keD94yJri4/arle9fFiebJv4O9BGq+AhQ18jCtDNWsFbqo43TT1BZu7Dm8hZ2xsNzmc3DaRk/y6A==" saltValue="q4kZ5RhLJv23au3yoXJ8Mg==" spinCount="100000" sheet="1" objects="1" scenarios="1" selectLockedCells="1"/>
  <mergeCells count="32">
    <mergeCell ref="B2:I2"/>
    <mergeCell ref="A1:N1"/>
    <mergeCell ref="B10:F10"/>
    <mergeCell ref="B11:F11"/>
    <mergeCell ref="B20:F20"/>
    <mergeCell ref="B19:F19"/>
    <mergeCell ref="B18:F18"/>
    <mergeCell ref="B4:F4"/>
    <mergeCell ref="B6:F6"/>
    <mergeCell ref="B8:F8"/>
    <mergeCell ref="B17:F17"/>
    <mergeCell ref="I16:K17"/>
    <mergeCell ref="L16:N17"/>
    <mergeCell ref="I3:N3"/>
    <mergeCell ref="I4:K6"/>
    <mergeCell ref="L4:N6"/>
    <mergeCell ref="B3:F3"/>
    <mergeCell ref="B5:F5"/>
    <mergeCell ref="B12:F12"/>
    <mergeCell ref="B13:F13"/>
    <mergeCell ref="B16:F16"/>
    <mergeCell ref="B7:F7"/>
    <mergeCell ref="B15:F15"/>
    <mergeCell ref="B14:F14"/>
    <mergeCell ref="B9:F9"/>
    <mergeCell ref="I12:K14"/>
    <mergeCell ref="L12:N14"/>
    <mergeCell ref="I8:K10"/>
    <mergeCell ref="L8:N10"/>
    <mergeCell ref="B22:F22"/>
    <mergeCell ref="B21:F21"/>
    <mergeCell ref="I19:K21"/>
  </mergeCells>
  <pageMargins left="0.7" right="0.7" top="0.75" bottom="0.75" header="0.3" footer="0.3"/>
  <pageSetup paperSize="9" scale="87" orientation="landscape" r:id="rId1"/>
  <extLst>
    <ext xmlns:x14="http://schemas.microsoft.com/office/spreadsheetml/2009/9/main" uri="{78C0D931-6437-407d-A8EE-F0AAD7539E65}">
      <x14:conditionalFormattings>
        <x14:conditionalFormatting xmlns:xm="http://schemas.microsoft.com/office/excel/2006/main">
          <x14:cfRule type="expression" priority="37" id="{BC1F1684-E72F-46F6-990F-7391E342F426}">
            <xm:f>'How does it work'!$J$5</xm:f>
            <x14:dxf>
              <fill>
                <patternFill>
                  <bgColor rgb="FF879632"/>
                </patternFill>
              </fill>
            </x14:dxf>
          </x14:cfRule>
          <xm:sqref>L4</xm:sqref>
        </x14:conditionalFormatting>
        <x14:conditionalFormatting xmlns:xm="http://schemas.microsoft.com/office/excel/2006/main">
          <x14:cfRule type="expression" priority="38" id="{2088AE67-EEB7-48B3-AEFC-92F59F333326}">
            <xm:f>'How does it work'!$J$6</xm:f>
            <x14:dxf>
              <fill>
                <patternFill>
                  <bgColor rgb="FF879637"/>
                </patternFill>
              </fill>
            </x14:dxf>
          </x14:cfRule>
          <xm:sqref>I8</xm:sqref>
        </x14:conditionalFormatting>
        <x14:conditionalFormatting xmlns:xm="http://schemas.microsoft.com/office/excel/2006/main">
          <x14:cfRule type="expression" priority="39" id="{7D2F8D2C-31EA-4D83-9B2D-DD43F800B846}">
            <xm:f>'How does it work'!J$8</xm:f>
            <x14:dxf>
              <fill>
                <patternFill>
                  <bgColor rgb="FF879637"/>
                </patternFill>
              </fill>
            </x14:dxf>
          </x14:cfRule>
          <xm:sqref>I12</xm:sqref>
        </x14:conditionalFormatting>
        <x14:conditionalFormatting xmlns:xm="http://schemas.microsoft.com/office/excel/2006/main">
          <x14:cfRule type="expression" priority="40" id="{3EE80EB5-4628-49BF-A388-30D2F30A5CAC}">
            <xm:f>'How does it work'!J$10</xm:f>
            <x14:dxf>
              <fill>
                <patternFill>
                  <bgColor rgb="FF879637"/>
                </patternFill>
              </fill>
            </x14:dxf>
          </x14:cfRule>
          <xm:sqref>I16:K17</xm:sqref>
        </x14:conditionalFormatting>
        <x14:conditionalFormatting xmlns:xm="http://schemas.microsoft.com/office/excel/2006/main">
          <x14:cfRule type="expression" priority="41" id="{C3CBA889-BB45-4BCE-AC0C-DFE30ECF9C7D}">
            <xm:f>'How does it work'!$J$9</xm:f>
            <x14:dxf>
              <fill>
                <patternFill>
                  <bgColor rgb="FF879637"/>
                </patternFill>
              </fill>
            </x14:dxf>
          </x14:cfRule>
          <xm:sqref>L12</xm:sqref>
        </x14:conditionalFormatting>
        <x14:conditionalFormatting xmlns:xm="http://schemas.microsoft.com/office/excel/2006/main">
          <x14:cfRule type="expression" priority="42" id="{06440E2F-D41B-4CFF-9C03-0F4415F924F4}">
            <xm:f>'How does it work'!$J$11</xm:f>
            <x14:dxf>
              <fill>
                <patternFill>
                  <bgColor rgb="FF879637"/>
                </patternFill>
              </fill>
            </x14:dxf>
          </x14:cfRule>
          <xm:sqref>L16:N17</xm:sqref>
        </x14:conditionalFormatting>
        <x14:conditionalFormatting xmlns:xm="http://schemas.microsoft.com/office/excel/2006/main">
          <x14:cfRule type="expression" priority="43" id="{EE51BB37-0291-4433-B19A-09DF6E716BE5}">
            <xm:f>'How does it work'!J$7</xm:f>
            <x14:dxf>
              <fill>
                <patternFill>
                  <bgColor rgb="FF879637"/>
                </patternFill>
              </fill>
            </x14:dxf>
          </x14:cfRule>
          <xm:sqref>L8</xm:sqref>
        </x14:conditionalFormatting>
        <x14:conditionalFormatting xmlns:xm="http://schemas.microsoft.com/office/excel/2006/main">
          <x14:cfRule type="expression" priority="44" id="{DF092DDD-5094-4FA7-B0B8-D04D56CF34A4}">
            <xm:f>'How does it work'!$J$4</xm:f>
            <x14:dxf>
              <fill>
                <patternFill>
                  <bgColor rgb="FF879637"/>
                </patternFill>
              </fill>
            </x14:dxf>
          </x14:cfRule>
          <xm:sqref>I4</xm:sqref>
        </x14:conditionalFormatting>
        <x14:conditionalFormatting xmlns:xm="http://schemas.microsoft.com/office/excel/2006/main">
          <x14:cfRule type="expression" priority="45" id="{474EF73E-E666-492B-9A72-6D2A05A45F42}">
            <xm:f>'How does it work'!$J$12</xm:f>
            <x14:dxf>
              <fill>
                <patternFill>
                  <bgColor rgb="FF879637"/>
                </patternFill>
              </fill>
            </x14:dxf>
          </x14:cfRule>
          <xm:sqref>I19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'How does it work'!$B$5:$B$7</xm:f>
          </x14:formula1>
          <xm:sqref>G3:G21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J21"/>
  <sheetViews>
    <sheetView workbookViewId="0">
      <selection activeCell="K12" sqref="K12"/>
    </sheetView>
  </sheetViews>
  <sheetFormatPr baseColWidth="10" defaultColWidth="9" defaultRowHeight="12.9" x14ac:dyDescent="0.2"/>
  <cols>
    <col min="2" max="2" width="10.375" customWidth="1"/>
    <col min="5" max="5" width="13.375" customWidth="1"/>
    <col min="9" max="9" width="10.375" customWidth="1"/>
    <col min="10" max="10" width="12" customWidth="1"/>
  </cols>
  <sheetData>
    <row r="1" spans="2:10" ht="12.75" customHeight="1" x14ac:dyDescent="0.2">
      <c r="E1" s="74" t="str">
        <f>Translate!$C$88</f>
        <v>Selected</v>
      </c>
    </row>
    <row r="2" spans="2:10" x14ac:dyDescent="0.2">
      <c r="E2" s="74"/>
    </row>
    <row r="3" spans="2:10" ht="13.6" x14ac:dyDescent="0.2">
      <c r="D3" s="35">
        <v>1</v>
      </c>
      <c r="E3" s="34" t="str">
        <f>'1. Financing models'!G3</f>
        <v>Yes</v>
      </c>
      <c r="G3" s="75" t="str">
        <f>Translate!$C$89</f>
        <v>Formula for Conditional Formatting</v>
      </c>
      <c r="H3" s="75"/>
      <c r="I3" s="75"/>
      <c r="J3" s="75"/>
    </row>
    <row r="4" spans="2:10" x14ac:dyDescent="0.2">
      <c r="D4" s="35">
        <v>2</v>
      </c>
      <c r="E4" s="34" t="str">
        <f>'1. Financing models'!G4</f>
        <v>Yes</v>
      </c>
      <c r="G4" s="73" t="str">
        <f>Translate!C79</f>
        <v>Commercial Bank Loan</v>
      </c>
      <c r="H4" s="73"/>
      <c r="I4" s="73"/>
      <c r="J4" s="33" t="b">
        <f>AND(AND(OR(E3=B5,E5=B5)),E10=B5,E7=B5,E8=B5,E9=B5)</f>
        <v>1</v>
      </c>
    </row>
    <row r="5" spans="2:10" ht="12.75" customHeight="1" x14ac:dyDescent="0.2">
      <c r="B5" s="38" t="str">
        <f>Translate!$C76</f>
        <v>Yes</v>
      </c>
      <c r="D5" s="35">
        <v>3</v>
      </c>
      <c r="E5" s="34" t="str">
        <f>'1. Financing models'!G5</f>
        <v>Yes</v>
      </c>
      <c r="G5" s="73" t="str">
        <f>Translate!C80</f>
        <v>Development Bank Loan</v>
      </c>
      <c r="H5" s="73"/>
      <c r="I5" s="73"/>
      <c r="J5" s="33" t="b">
        <f>AND(AND(OR(E11=B5,E13=B5,E14=B5),E10=B5,E7=B5,E8=B5,E10=B5))</f>
        <v>1</v>
      </c>
    </row>
    <row r="6" spans="2:10" ht="12.75" customHeight="1" x14ac:dyDescent="0.2">
      <c r="B6" s="38" t="str">
        <f>Translate!$C77</f>
        <v>No</v>
      </c>
      <c r="D6" s="35">
        <v>4</v>
      </c>
      <c r="E6" s="34" t="str">
        <f>'1. Financing models'!G6</f>
        <v>Yes</v>
      </c>
      <c r="G6" s="73" t="str">
        <f>Translate!C81</f>
        <v xml:space="preserve">MFIs </v>
      </c>
      <c r="H6" s="73"/>
      <c r="I6" s="73"/>
      <c r="J6" s="36" t="b">
        <f>AND(AND(OR(E3=B5,E4=B5,E6=B5),E9=B5,E7=B5,E8=B5))</f>
        <v>1</v>
      </c>
    </row>
    <row r="7" spans="2:10" x14ac:dyDescent="0.2">
      <c r="B7" s="39" t="str">
        <f>Translate!$C78</f>
        <v>N/A</v>
      </c>
      <c r="D7" s="35">
        <v>5</v>
      </c>
      <c r="E7" s="34" t="str">
        <f>'1. Financing models'!G7</f>
        <v>Yes</v>
      </c>
      <c r="G7" s="73" t="str">
        <f>Translate!C82</f>
        <v>Value Chain Loan</v>
      </c>
      <c r="H7" s="73"/>
      <c r="I7" s="73"/>
      <c r="J7" s="33" t="b">
        <f>AND(AND(OR(E6=B5,E10=B5),E7=B5,E9=B5,E8=B5,E12=B5))</f>
        <v>1</v>
      </c>
    </row>
    <row r="8" spans="2:10" x14ac:dyDescent="0.2">
      <c r="D8" s="35">
        <v>6</v>
      </c>
      <c r="E8" s="34" t="str">
        <f>'1. Financing models'!G8</f>
        <v>Yes</v>
      </c>
      <c r="G8" s="73" t="str">
        <f>Translate!C83</f>
        <v>Leasing</v>
      </c>
      <c r="H8" s="73"/>
      <c r="I8" s="73"/>
      <c r="J8" s="33" t="b">
        <f>AND(E7=B5,E8=B5,E15=B5)</f>
        <v>1</v>
      </c>
    </row>
    <row r="9" spans="2:10" ht="12.75" customHeight="1" x14ac:dyDescent="0.2">
      <c r="D9" s="35">
        <v>7</v>
      </c>
      <c r="E9" s="34" t="str">
        <f>'1. Financing models'!G9</f>
        <v>Yes</v>
      </c>
      <c r="G9" s="73" t="str">
        <f>Translate!C84</f>
        <v>Cooperatives</v>
      </c>
      <c r="H9" s="73"/>
      <c r="I9" s="73"/>
      <c r="J9" s="33" t="b">
        <f>AND(E7=B5,E16=B5,E17=B5,E18=B5,E19=B5)</f>
        <v>1</v>
      </c>
    </row>
    <row r="10" spans="2:10" ht="12.75" customHeight="1" x14ac:dyDescent="0.2">
      <c r="D10" s="35">
        <v>8</v>
      </c>
      <c r="E10" s="34" t="str">
        <f>'1. Financing models'!G10</f>
        <v>Yes</v>
      </c>
      <c r="G10" s="73" t="str">
        <f>Translate!C85</f>
        <v>Informal Saving Group</v>
      </c>
      <c r="H10" s="73"/>
      <c r="I10" s="73"/>
      <c r="J10" s="33" t="b">
        <f>AND(E18=B5,E19=B5,E16=B5,E17=B5)</f>
        <v>1</v>
      </c>
    </row>
    <row r="11" spans="2:10" ht="12.75" customHeight="1" x14ac:dyDescent="0.2">
      <c r="D11" s="35">
        <v>9</v>
      </c>
      <c r="E11" s="34" t="str">
        <f>'1. Financing models'!G11</f>
        <v>Yes</v>
      </c>
      <c r="G11" s="73" t="str">
        <f>Translate!C86</f>
        <v xml:space="preserve">Pay-per-Use </v>
      </c>
      <c r="H11" s="73"/>
      <c r="I11" s="73"/>
      <c r="J11" s="33" t="b">
        <f>AND(AND(OR(E20=B5,E21=B5),E8=B5,E15=B5))</f>
        <v>1</v>
      </c>
    </row>
    <row r="12" spans="2:10" ht="12.75" customHeight="1" x14ac:dyDescent="0.2">
      <c r="D12" s="35">
        <v>10</v>
      </c>
      <c r="E12" s="34" t="str">
        <f>'1. Financing models'!G12</f>
        <v>Yes</v>
      </c>
      <c r="G12" s="73" t="str">
        <f>Translate!C87</f>
        <v>Mobile money</v>
      </c>
      <c r="H12" s="73"/>
      <c r="I12" s="73"/>
      <c r="J12" s="33" t="b">
        <f>E8=B5</f>
        <v>1</v>
      </c>
    </row>
    <row r="13" spans="2:10" x14ac:dyDescent="0.2">
      <c r="D13" s="35">
        <v>11</v>
      </c>
      <c r="E13" s="34" t="str">
        <f>'1. Financing models'!G13</f>
        <v>Yes</v>
      </c>
    </row>
    <row r="14" spans="2:10" x14ac:dyDescent="0.2">
      <c r="D14" s="35">
        <v>12</v>
      </c>
      <c r="E14" s="34" t="str">
        <f>'1. Financing models'!G14</f>
        <v>Yes</v>
      </c>
    </row>
    <row r="15" spans="2:10" x14ac:dyDescent="0.2">
      <c r="D15" s="35">
        <v>13</v>
      </c>
      <c r="E15" s="34" t="str">
        <f>'1. Financing models'!G15</f>
        <v>Yes</v>
      </c>
    </row>
    <row r="16" spans="2:10" x14ac:dyDescent="0.2">
      <c r="D16" s="35">
        <v>14</v>
      </c>
      <c r="E16" s="34" t="str">
        <f>'1. Financing models'!G16</f>
        <v>Yes</v>
      </c>
    </row>
    <row r="17" spans="4:5" x14ac:dyDescent="0.2">
      <c r="D17" s="35">
        <v>15</v>
      </c>
      <c r="E17" s="34" t="str">
        <f>'1. Financing models'!G17</f>
        <v>Yes</v>
      </c>
    </row>
    <row r="18" spans="4:5" x14ac:dyDescent="0.2">
      <c r="D18" s="35">
        <v>16</v>
      </c>
      <c r="E18" s="34" t="str">
        <f>'1. Financing models'!G18</f>
        <v>Yes</v>
      </c>
    </row>
    <row r="19" spans="4:5" x14ac:dyDescent="0.2">
      <c r="D19" s="35">
        <v>17</v>
      </c>
      <c r="E19" s="34" t="str">
        <f>'1. Financing models'!G19</f>
        <v>Yes</v>
      </c>
    </row>
    <row r="20" spans="4:5" x14ac:dyDescent="0.2">
      <c r="D20" s="35">
        <v>18</v>
      </c>
      <c r="E20" s="34" t="str">
        <f>'1. Financing models'!G20</f>
        <v>Yes</v>
      </c>
    </row>
    <row r="21" spans="4:5" x14ac:dyDescent="0.2">
      <c r="D21" s="35">
        <v>19</v>
      </c>
      <c r="E21" s="34" t="str">
        <f>'1. Financing models'!G21</f>
        <v>Yes</v>
      </c>
    </row>
  </sheetData>
  <sheetProtection password="E738" sheet="1" objects="1" scenarios="1" selectLockedCells="1" selectUnlockedCells="1"/>
  <mergeCells count="11">
    <mergeCell ref="E1:E2"/>
    <mergeCell ref="G3:J3"/>
    <mergeCell ref="G4:I4"/>
    <mergeCell ref="G5:I5"/>
    <mergeCell ref="G6:I6"/>
    <mergeCell ref="G7:I7"/>
    <mergeCell ref="G12:I12"/>
    <mergeCell ref="G8:I8"/>
    <mergeCell ref="G9:I9"/>
    <mergeCell ref="G10:I10"/>
    <mergeCell ref="G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H89"/>
  <sheetViews>
    <sheetView zoomScale="90" zoomScaleNormal="90" workbookViewId="0"/>
  </sheetViews>
  <sheetFormatPr baseColWidth="10" defaultColWidth="9" defaultRowHeight="12.9" x14ac:dyDescent="0.2"/>
  <cols>
    <col min="1" max="1" width="2.875" customWidth="1"/>
    <col min="2" max="2" width="32.125" customWidth="1"/>
    <col min="3" max="3" width="62.75" style="18" customWidth="1"/>
    <col min="4" max="4" width="66.125" style="37" customWidth="1"/>
    <col min="5" max="5" width="61.625" style="37" customWidth="1"/>
    <col min="6" max="6" width="19.25" customWidth="1"/>
    <col min="7" max="7" width="21" customWidth="1"/>
    <col min="8" max="8" width="26.25" customWidth="1"/>
  </cols>
  <sheetData>
    <row r="1" spans="2:8" ht="13.6" thickBot="1" x14ac:dyDescent="0.25">
      <c r="C1" s="28"/>
    </row>
    <row r="2" spans="2:8" ht="12.75" customHeight="1" x14ac:dyDescent="0.2">
      <c r="B2" s="76" t="str">
        <f>$C$12</f>
        <v>Do not modify this sheet</v>
      </c>
      <c r="C2" s="77"/>
    </row>
    <row r="3" spans="2:8" ht="13.6" customHeight="1" thickBot="1" x14ac:dyDescent="0.25">
      <c r="B3" s="78"/>
      <c r="C3" s="79"/>
    </row>
    <row r="4" spans="2:8" ht="10.55" customHeight="1" thickBot="1" x14ac:dyDescent="0.25"/>
    <row r="5" spans="2:8" ht="19.55" customHeight="1" thickBot="1" x14ac:dyDescent="0.25">
      <c r="B5" s="80" t="str">
        <f>$C$13</f>
        <v>Reference Row</v>
      </c>
      <c r="C5" s="81"/>
      <c r="D5" s="81"/>
      <c r="E5" s="81"/>
      <c r="F5" s="81"/>
      <c r="G5" s="81"/>
      <c r="H5" s="82"/>
    </row>
    <row r="6" spans="2:8" ht="27.7" customHeight="1" thickBot="1" x14ac:dyDescent="0.25">
      <c r="B6" s="30" t="str">
        <f>$C$14</f>
        <v>Selected Language:</v>
      </c>
      <c r="C6" s="29" t="str">
        <f>'READ ME'!$G$11</f>
        <v>English</v>
      </c>
      <c r="D6" s="20" t="s">
        <v>97</v>
      </c>
      <c r="E6" s="20" t="s">
        <v>98</v>
      </c>
    </row>
    <row r="7" spans="2:8" x14ac:dyDescent="0.2">
      <c r="B7" s="83" t="str">
        <f>$C$15</f>
        <v>Sheet name</v>
      </c>
      <c r="C7" s="18" t="str">
        <f>HLOOKUP($C$6,$D$6:$H$135,ROW()-ROW($B$5),FALSE)</f>
        <v>READ ME</v>
      </c>
      <c r="D7" s="37" t="s">
        <v>94</v>
      </c>
      <c r="E7" s="37" t="s">
        <v>95</v>
      </c>
    </row>
    <row r="8" spans="2:8" x14ac:dyDescent="0.2">
      <c r="B8" s="84"/>
      <c r="C8" s="18" t="str">
        <f>HLOOKUP($C$6,$D$6:$H$135,ROW()-ROW($B$5),FALSE)</f>
        <v>1. Financing models</v>
      </c>
      <c r="D8" s="37" t="s">
        <v>42</v>
      </c>
      <c r="E8" s="37" t="s">
        <v>150</v>
      </c>
    </row>
    <row r="9" spans="2:8" x14ac:dyDescent="0.2">
      <c r="B9" s="84"/>
      <c r="C9" s="18" t="str">
        <f>HLOOKUP($C$6,$D$6:$H$135,ROW()-ROW($B$5),FALSE)</f>
        <v>How does it work</v>
      </c>
      <c r="D9" s="37" t="s">
        <v>96</v>
      </c>
      <c r="E9" s="37" t="s">
        <v>119</v>
      </c>
    </row>
    <row r="10" spans="2:8" ht="13.6" thickBot="1" x14ac:dyDescent="0.25">
      <c r="B10" s="85"/>
      <c r="C10" s="18" t="str">
        <f>HLOOKUP($C$6,$D$6:$H$135,ROW()-ROW($B$5),FALSE)</f>
        <v>Translate</v>
      </c>
      <c r="D10" s="37" t="s">
        <v>99</v>
      </c>
      <c r="E10" s="37" t="s">
        <v>101</v>
      </c>
    </row>
    <row r="11" spans="2:8" ht="13.6" thickBot="1" x14ac:dyDescent="0.25"/>
    <row r="12" spans="2:8" ht="14.3" thickBot="1" x14ac:dyDescent="0.3">
      <c r="B12" s="23" t="str">
        <f>$C$10</f>
        <v>Translate</v>
      </c>
      <c r="C12" s="18" t="str">
        <f>HLOOKUP($C$6,$D$6:$H$135,ROW()-ROW($B$5),FALSE)</f>
        <v>Do not modify this sheet</v>
      </c>
      <c r="D12" s="37" t="s">
        <v>105</v>
      </c>
      <c r="E12" s="37" t="s">
        <v>106</v>
      </c>
    </row>
    <row r="13" spans="2:8" x14ac:dyDescent="0.2">
      <c r="C13" s="18" t="str">
        <f>HLOOKUP($C$6,$D$6:$H$135,ROW()-ROW($B$5),FALSE)</f>
        <v>Reference Row</v>
      </c>
      <c r="D13" s="37" t="s">
        <v>102</v>
      </c>
      <c r="E13" s="37" t="s">
        <v>118</v>
      </c>
    </row>
    <row r="14" spans="2:8" x14ac:dyDescent="0.2">
      <c r="C14" s="18" t="str">
        <f>HLOOKUP($C$6,$D$6:$H$135,ROW()-ROW($B$5),FALSE)</f>
        <v>Selected Language:</v>
      </c>
      <c r="D14" s="37" t="s">
        <v>116</v>
      </c>
      <c r="E14" s="37" t="s">
        <v>117</v>
      </c>
    </row>
    <row r="15" spans="2:8" x14ac:dyDescent="0.2">
      <c r="C15" s="18" t="str">
        <f>HLOOKUP($C$6,$D$6:$H$135,ROW()-ROW($B$5),FALSE)</f>
        <v>Sheet name</v>
      </c>
      <c r="D15" s="37" t="s">
        <v>100</v>
      </c>
      <c r="E15" s="37" t="s">
        <v>120</v>
      </c>
    </row>
    <row r="16" spans="2:8" ht="13.6" thickBot="1" x14ac:dyDescent="0.25"/>
    <row r="17" spans="2:5" ht="14.3" thickBot="1" x14ac:dyDescent="0.3">
      <c r="B17" s="24" t="str">
        <f>$C$7</f>
        <v>READ ME</v>
      </c>
      <c r="C17" s="18" t="str">
        <f t="shared" ref="C17:C42" si="0">HLOOKUP($C$6,$D$6:$H$135,ROW()-ROW($B$5),FALSE)</f>
        <v>Select language</v>
      </c>
      <c r="D17" s="37" t="s">
        <v>175</v>
      </c>
      <c r="E17" s="37" t="s">
        <v>107</v>
      </c>
    </row>
    <row r="18" spans="2:5" ht="13.6" x14ac:dyDescent="0.25">
      <c r="B18" s="22"/>
      <c r="C18" s="18" t="str">
        <f t="shared" si="0"/>
        <v>Read Me Sheet</v>
      </c>
      <c r="D18" s="37" t="s">
        <v>0</v>
      </c>
      <c r="E18" s="37" t="s">
        <v>108</v>
      </c>
    </row>
    <row r="19" spans="2:5" ht="13.6" x14ac:dyDescent="0.25">
      <c r="B19" s="22"/>
      <c r="C19" s="18" t="str">
        <f t="shared" si="0"/>
        <v>FINANCE – Finance Deployment Tools</v>
      </c>
      <c r="D19" s="37" t="s">
        <v>66</v>
      </c>
      <c r="E19" s="37" t="s">
        <v>109</v>
      </c>
    </row>
    <row r="20" spans="2:5" ht="13.6" x14ac:dyDescent="0.25">
      <c r="B20" s="22"/>
      <c r="C20" s="18" t="str">
        <f t="shared" si="0"/>
        <v>Introduction</v>
      </c>
      <c r="D20" s="40" t="s">
        <v>1</v>
      </c>
      <c r="E20" s="40" t="s">
        <v>1</v>
      </c>
    </row>
    <row r="21" spans="2:5" ht="25.85" x14ac:dyDescent="0.25">
      <c r="B21" s="22"/>
      <c r="C21" s="18" t="str">
        <f t="shared" si="0"/>
        <v>This tool serves to identify the most suitable financial products available on the market for the use of a SPIS.</v>
      </c>
      <c r="D21" s="37" t="s">
        <v>41</v>
      </c>
      <c r="E21" s="37" t="s">
        <v>110</v>
      </c>
    </row>
    <row r="22" spans="2:5" ht="13.6" x14ac:dyDescent="0.25">
      <c r="B22" s="22"/>
      <c r="C22" s="18" t="str">
        <f t="shared" si="0"/>
        <v>Tips &amp; Tricks</v>
      </c>
      <c r="D22" s="37" t="s">
        <v>3</v>
      </c>
      <c r="E22" s="37" t="s">
        <v>111</v>
      </c>
    </row>
    <row r="23" spans="2:5" ht="64.55" x14ac:dyDescent="0.25">
      <c r="B23" s="22"/>
      <c r="C23" s="18" t="str">
        <f t="shared" si="0"/>
        <v>● This tool comprises dropdown lists: choose among the answers YES, NO and N/A
● For the multilanguage option to work properly, do NOT delete sheets
● Make sure that this file is always saved as ".xlsm"</v>
      </c>
      <c r="D23" s="37" t="s">
        <v>176</v>
      </c>
      <c r="E23" s="37" t="s">
        <v>151</v>
      </c>
    </row>
    <row r="24" spans="2:5" ht="13.6" x14ac:dyDescent="0.25">
      <c r="B24" s="22"/>
      <c r="C24" s="18" t="str">
        <f t="shared" si="0"/>
        <v>Overview</v>
      </c>
      <c r="D24" s="37" t="s">
        <v>2</v>
      </c>
      <c r="E24" s="37" t="s">
        <v>152</v>
      </c>
    </row>
    <row r="25" spans="2:5" ht="13.6" x14ac:dyDescent="0.25">
      <c r="B25" s="22"/>
      <c r="C25" s="18" t="str">
        <f t="shared" si="0"/>
        <v>This tool comprises the following sheet:</v>
      </c>
      <c r="D25" s="37" t="s">
        <v>19</v>
      </c>
      <c r="E25" s="37" t="s">
        <v>153</v>
      </c>
    </row>
    <row r="26" spans="2:5" ht="13.6" x14ac:dyDescent="0.25">
      <c r="B26" s="22"/>
      <c r="C26" s="18" t="str">
        <f t="shared" si="0"/>
        <v>identify a suitable financing option as per your prevailing circumstances</v>
      </c>
      <c r="D26" s="37" t="s">
        <v>71</v>
      </c>
      <c r="E26" s="37" t="s">
        <v>154</v>
      </c>
    </row>
    <row r="27" spans="2:5" ht="38.75" x14ac:dyDescent="0.25">
      <c r="B27" s="22"/>
      <c r="C27" s="18" t="str">
        <f t="shared" si="0"/>
        <v xml:space="preserve">This tool is based on the FAO Training Manual no. 3: Irrigation Water Management: Irrigation Water Needs, available at: </v>
      </c>
      <c r="D27" s="37" t="s">
        <v>9</v>
      </c>
      <c r="E27" s="37" t="s">
        <v>155</v>
      </c>
    </row>
    <row r="28" spans="2:5" ht="18.7" customHeight="1" x14ac:dyDescent="0.25">
      <c r="B28" s="22"/>
      <c r="C28" s="18" t="str">
        <f t="shared" si="0"/>
        <v>About</v>
      </c>
      <c r="D28" s="37" t="s">
        <v>4</v>
      </c>
      <c r="E28" s="37" t="s">
        <v>158</v>
      </c>
    </row>
    <row r="29" spans="2:5" ht="12.75" customHeight="1" x14ac:dyDescent="0.25">
      <c r="B29" s="22"/>
      <c r="C29" s="18" t="str">
        <f t="shared" si="0"/>
        <v xml:space="preserve">Published by: </v>
      </c>
      <c r="D29" s="37" t="s">
        <v>156</v>
      </c>
      <c r="E29" s="37" t="s">
        <v>159</v>
      </c>
    </row>
    <row r="30" spans="2:5" ht="14.3" customHeight="1" x14ac:dyDescent="0.25">
      <c r="B30" s="22"/>
      <c r="C30" s="18" t="str">
        <f t="shared" si="0"/>
        <v>Responsible:</v>
      </c>
      <c r="D30" s="37" t="s">
        <v>177</v>
      </c>
      <c r="E30" s="37" t="s">
        <v>160</v>
      </c>
    </row>
    <row r="31" spans="2:5" ht="15.8" customHeight="1" x14ac:dyDescent="0.25">
      <c r="B31" s="22"/>
      <c r="C31" s="18" t="str">
        <f t="shared" si="0"/>
        <v>Contact:</v>
      </c>
      <c r="D31" s="37" t="s">
        <v>161</v>
      </c>
      <c r="E31" s="37" t="s">
        <v>161</v>
      </c>
    </row>
    <row r="32" spans="2:5" ht="15.8" customHeight="1" x14ac:dyDescent="0.25">
      <c r="B32" s="22"/>
      <c r="C32" s="18" t="str">
        <f t="shared" si="0"/>
        <v>Download link:</v>
      </c>
      <c r="D32" s="18" t="s">
        <v>164</v>
      </c>
      <c r="E32" s="37" t="s">
        <v>162</v>
      </c>
    </row>
    <row r="33" spans="2:8" ht="18" customHeight="1" x14ac:dyDescent="0.25">
      <c r="B33" s="22"/>
      <c r="C33" s="18" t="str">
        <f t="shared" si="0"/>
        <v>About:</v>
      </c>
      <c r="D33" s="37" t="s">
        <v>165</v>
      </c>
      <c r="E33" s="37" t="s">
        <v>163</v>
      </c>
    </row>
    <row r="34" spans="2:8" ht="16.5" customHeight="1" x14ac:dyDescent="0.25">
      <c r="B34" s="22"/>
      <c r="C34" s="18" t="str">
        <f t="shared" si="0"/>
        <v>Version:</v>
      </c>
      <c r="D34" s="37" t="s">
        <v>157</v>
      </c>
      <c r="E34" s="37" t="s">
        <v>157</v>
      </c>
    </row>
    <row r="35" spans="2:8" ht="16.5" customHeight="1" x14ac:dyDescent="0.25">
      <c r="B35" s="22"/>
      <c r="C35" s="18" t="str">
        <f t="shared" si="0"/>
        <v>GIZ &amp; FAO</v>
      </c>
      <c r="D35" s="37" t="s">
        <v>11</v>
      </c>
      <c r="E35" s="37" t="s">
        <v>166</v>
      </c>
    </row>
    <row r="36" spans="2:8" ht="32.950000000000003" customHeight="1" x14ac:dyDescent="0.25">
      <c r="B36" s="22"/>
      <c r="C36" s="18" t="str">
        <f t="shared" si="0"/>
        <v>GIZ project Sustainable Energy for Food - Powering Agriculture</v>
      </c>
      <c r="D36" s="37" t="s">
        <v>12</v>
      </c>
      <c r="E36" s="37" t="s">
        <v>167</v>
      </c>
    </row>
    <row r="37" spans="2:8" ht="24.8" customHeight="1" x14ac:dyDescent="0.25">
      <c r="B37" s="22"/>
      <c r="C37" s="18" t="str">
        <f t="shared" si="0"/>
        <v xml:space="preserve">Powering Agriculture: An Energy Grand Challenge for Development. Available at:  </v>
      </c>
      <c r="D37" s="37" t="s">
        <v>15</v>
      </c>
      <c r="E37" s="37" t="s">
        <v>168</v>
      </c>
    </row>
    <row r="38" spans="2:8" ht="16.5" customHeight="1" x14ac:dyDescent="0.25">
      <c r="B38" s="22"/>
      <c r="C38" s="18" t="str">
        <f t="shared" si="0"/>
        <v xml:space="preserve"> 2.0 (July 2020)</v>
      </c>
      <c r="D38" s="37" t="s">
        <v>172</v>
      </c>
      <c r="E38" s="37" t="s">
        <v>173</v>
      </c>
    </row>
    <row r="39" spans="2:8" ht="224.35" customHeight="1" x14ac:dyDescent="0.25">
      <c r="B39" s="22"/>
      <c r="C39" s="18" t="str">
        <f t="shared" si="0"/>
        <v>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v>
      </c>
      <c r="D39" s="37" t="s">
        <v>6</v>
      </c>
      <c r="E39" s="37" t="s">
        <v>169</v>
      </c>
    </row>
    <row r="40" spans="2:8" ht="215.35" customHeight="1" x14ac:dyDescent="0.25">
      <c r="B40" s="22"/>
      <c r="C40" s="18" t="str">
        <f t="shared" si="0"/>
        <v>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v>
      </c>
      <c r="D40" s="37" t="s">
        <v>7</v>
      </c>
      <c r="E40" s="37" t="s">
        <v>170</v>
      </c>
    </row>
    <row r="41" spans="2:8" ht="108" customHeight="1" x14ac:dyDescent="0.25">
      <c r="B41" s="22"/>
      <c r="C41" s="18" t="str">
        <f t="shared" si="0"/>
        <v>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v>
      </c>
      <c r="D41" s="37" t="s">
        <v>8</v>
      </c>
      <c r="E41" s="37" t="s">
        <v>171</v>
      </c>
    </row>
    <row r="42" spans="2:8" ht="13.6" x14ac:dyDescent="0.25">
      <c r="B42" s="22"/>
      <c r="C42" s="18" t="str">
        <f t="shared" si="0"/>
        <v>© GIZ and FAO, 2020</v>
      </c>
      <c r="D42" s="37" t="s">
        <v>179</v>
      </c>
      <c r="E42" s="37" t="s">
        <v>178</v>
      </c>
    </row>
    <row r="43" spans="2:8" ht="14.3" thickBot="1" x14ac:dyDescent="0.3">
      <c r="B43" s="22"/>
    </row>
    <row r="44" spans="2:8" ht="14.3" thickBot="1" x14ac:dyDescent="0.25">
      <c r="B44" s="25" t="str">
        <f>$C$8</f>
        <v>1. Financing models</v>
      </c>
      <c r="C44" s="18" t="str">
        <f t="shared" ref="C44:C74" si="1">HLOOKUP($C$6,$D$6:$H$135,ROW()-ROW($B$5),FALSE)</f>
        <v>FINANCE-Finance Deployment Tool</v>
      </c>
      <c r="D44" s="37" t="s">
        <v>61</v>
      </c>
      <c r="E44" s="37" t="s">
        <v>112</v>
      </c>
    </row>
    <row r="45" spans="2:8" ht="38.75" x14ac:dyDescent="0.2">
      <c r="C45" s="18" t="str">
        <f t="shared" si="1"/>
        <v>Answer the following questions (1-19) choosing among YES, NO or N/A on the drop down menu. On the right side of the excel sheet the financial products most suitable for your needs will compare.</v>
      </c>
      <c r="D45" s="37" t="s">
        <v>113</v>
      </c>
      <c r="E45" s="37" t="s">
        <v>114</v>
      </c>
    </row>
    <row r="46" spans="2:8" x14ac:dyDescent="0.2">
      <c r="C46" s="18" t="str">
        <f t="shared" si="1"/>
        <v>Do you possess any collateral?</v>
      </c>
      <c r="D46" s="37" t="s">
        <v>63</v>
      </c>
      <c r="E46" s="37" t="s">
        <v>75</v>
      </c>
      <c r="F46" s="21"/>
      <c r="G46" s="21"/>
      <c r="H46" s="21"/>
    </row>
    <row r="47" spans="2:8" x14ac:dyDescent="0.2">
      <c r="C47" s="18" t="str">
        <f t="shared" si="1"/>
        <v>Do you possess any soft collateral?</v>
      </c>
      <c r="D47" s="37" t="s">
        <v>64</v>
      </c>
      <c r="E47" s="37" t="s">
        <v>76</v>
      </c>
      <c r="F47" s="21"/>
      <c r="G47" s="21"/>
      <c r="H47" s="21"/>
    </row>
    <row r="48" spans="2:8" x14ac:dyDescent="0.2">
      <c r="C48" s="18" t="str">
        <f t="shared" si="1"/>
        <v>Do you have access to alternative sources of income?</v>
      </c>
      <c r="D48" s="37" t="s">
        <v>23</v>
      </c>
      <c r="E48" s="37" t="s">
        <v>77</v>
      </c>
      <c r="F48" s="21"/>
      <c r="G48" s="21"/>
      <c r="H48" s="21"/>
    </row>
    <row r="49" spans="3:8" x14ac:dyDescent="0.2">
      <c r="C49" s="18" t="str">
        <f t="shared" si="1"/>
        <v>Can other people/companies guarantee for you?</v>
      </c>
      <c r="D49" s="37" t="s">
        <v>44</v>
      </c>
      <c r="E49" s="37" t="s">
        <v>78</v>
      </c>
      <c r="F49" s="21"/>
      <c r="G49" s="21"/>
      <c r="H49" s="21"/>
    </row>
    <row r="50" spans="3:8" x14ac:dyDescent="0.2">
      <c r="C50" s="18" t="str">
        <f t="shared" si="1"/>
        <v>Do you possess a bank account?</v>
      </c>
      <c r="D50" s="37" t="s">
        <v>49</v>
      </c>
      <c r="E50" s="37" t="s">
        <v>79</v>
      </c>
      <c r="F50" s="21"/>
      <c r="G50" s="21"/>
      <c r="H50" s="21"/>
    </row>
    <row r="51" spans="3:8" x14ac:dyDescent="0.2">
      <c r="C51" s="18" t="str">
        <f t="shared" si="1"/>
        <v>Do you possess a mobile device with access to the internet?</v>
      </c>
      <c r="D51" s="37" t="s">
        <v>45</v>
      </c>
      <c r="E51" s="37" t="s">
        <v>80</v>
      </c>
      <c r="F51" s="21"/>
      <c r="G51" s="21"/>
      <c r="H51" s="21"/>
    </row>
    <row r="52" spans="3:8" x14ac:dyDescent="0.2">
      <c r="C52" s="18" t="str">
        <f t="shared" si="1"/>
        <v>Are you able to pay a commercial interest rate?</v>
      </c>
      <c r="D52" s="37" t="s">
        <v>67</v>
      </c>
      <c r="E52" s="37" t="s">
        <v>81</v>
      </c>
      <c r="F52" s="21"/>
      <c r="G52" s="21"/>
      <c r="H52" s="21"/>
    </row>
    <row r="53" spans="3:8" x14ac:dyDescent="0.2">
      <c r="C53" s="18" t="str">
        <f t="shared" si="1"/>
        <v>Do you possess starting capital?</v>
      </c>
      <c r="D53" s="37" t="s">
        <v>65</v>
      </c>
      <c r="E53" s="37" t="s">
        <v>82</v>
      </c>
      <c r="F53" s="21"/>
      <c r="G53" s="21"/>
      <c r="H53" s="21"/>
    </row>
    <row r="54" spans="3:8" x14ac:dyDescent="0.2">
      <c r="C54" s="18" t="str">
        <f t="shared" si="1"/>
        <v>Does your government subsidize your farm activity?</v>
      </c>
      <c r="D54" s="37" t="s">
        <v>50</v>
      </c>
      <c r="E54" s="37" t="s">
        <v>83</v>
      </c>
      <c r="F54" s="21"/>
      <c r="G54" s="21"/>
      <c r="H54" s="21"/>
    </row>
    <row r="55" spans="3:8" ht="25.85" x14ac:dyDescent="0.2">
      <c r="C55" s="18" t="str">
        <f t="shared" si="1"/>
        <v>Do you work in an established value chain with downstream and upstream players?</v>
      </c>
      <c r="D55" s="37" t="s">
        <v>68</v>
      </c>
      <c r="E55" s="37" t="s">
        <v>84</v>
      </c>
      <c r="F55" s="21"/>
      <c r="G55" s="21"/>
      <c r="H55" s="21"/>
    </row>
    <row r="56" spans="3:8" ht="25.85" x14ac:dyDescent="0.2">
      <c r="C56" s="18" t="str">
        <f t="shared" si="1"/>
        <v>Is the private sector interested in your products (i.e. for export reasons)?</v>
      </c>
      <c r="D56" s="37" t="s">
        <v>36</v>
      </c>
      <c r="E56" s="37" t="s">
        <v>85</v>
      </c>
      <c r="F56" s="21"/>
      <c r="G56" s="21"/>
      <c r="H56" s="21"/>
    </row>
    <row r="57" spans="3:8" ht="25.85" x14ac:dyDescent="0.2">
      <c r="C57" s="18" t="str">
        <f t="shared" si="1"/>
        <v xml:space="preserve">Are there international cooperation programs investing in your farm activities? </v>
      </c>
      <c r="D57" s="37" t="s">
        <v>46</v>
      </c>
      <c r="E57" s="37" t="s">
        <v>86</v>
      </c>
      <c r="F57" s="21"/>
      <c r="G57" s="21"/>
      <c r="H57" s="21"/>
    </row>
    <row r="58" spans="3:8" x14ac:dyDescent="0.2">
      <c r="C58" s="18" t="str">
        <f t="shared" si="1"/>
        <v>Can you imagine to use a SPIS without buying it?</v>
      </c>
      <c r="D58" s="37" t="s">
        <v>47</v>
      </c>
      <c r="E58" s="37" t="s">
        <v>87</v>
      </c>
      <c r="F58" s="21"/>
      <c r="G58" s="21"/>
      <c r="H58" s="21"/>
    </row>
    <row r="59" spans="3:8" ht="25.85" x14ac:dyDescent="0.2">
      <c r="C59" s="18" t="str">
        <f t="shared" si="1"/>
        <v xml:space="preserve">Do you live in a community of people with a common bond? </v>
      </c>
      <c r="D59" s="37" t="s">
        <v>18</v>
      </c>
      <c r="E59" s="37" t="s">
        <v>88</v>
      </c>
      <c r="F59" s="21"/>
      <c r="G59" s="21"/>
      <c r="H59" s="21"/>
    </row>
    <row r="60" spans="3:8" ht="38.75" x14ac:dyDescent="0.2">
      <c r="C60" s="18" t="str">
        <f t="shared" si="1"/>
        <v>Can you imagine becoming a member of an organization: Deposit monthly payments, attend meetings and participate in group activities?</v>
      </c>
      <c r="D60" s="37" t="s">
        <v>69</v>
      </c>
      <c r="E60" s="37" t="s">
        <v>89</v>
      </c>
      <c r="F60" s="21"/>
      <c r="G60" s="21"/>
      <c r="H60" s="21"/>
    </row>
    <row r="61" spans="3:8" ht="25.85" x14ac:dyDescent="0.2">
      <c r="C61" s="18" t="str">
        <f t="shared" si="1"/>
        <v>Is there a reciprocal trust between you and people of your community?</v>
      </c>
      <c r="D61" s="37" t="s">
        <v>48</v>
      </c>
      <c r="E61" s="37" t="s">
        <v>90</v>
      </c>
      <c r="F61" s="21"/>
      <c r="G61" s="21"/>
      <c r="H61" s="21"/>
    </row>
    <row r="62" spans="3:8" ht="25.85" x14ac:dyDescent="0.2">
      <c r="C62" s="18" t="str">
        <f t="shared" si="1"/>
        <v>Can you imagine to deposit your saving in local saving groups?</v>
      </c>
      <c r="D62" s="37" t="s">
        <v>43</v>
      </c>
      <c r="E62" s="37" t="s">
        <v>91</v>
      </c>
      <c r="F62" s="21"/>
      <c r="G62" s="21"/>
      <c r="H62" s="21"/>
    </row>
    <row r="63" spans="3:8" x14ac:dyDescent="0.2">
      <c r="C63" s="18" t="str">
        <f t="shared" si="1"/>
        <v>Do you only have a limited and sporadic need of irrigation?</v>
      </c>
      <c r="D63" s="37" t="s">
        <v>70</v>
      </c>
      <c r="E63" s="37" t="s">
        <v>92</v>
      </c>
      <c r="F63" s="21"/>
      <c r="G63" s="21"/>
      <c r="H63" s="21"/>
    </row>
    <row r="64" spans="3:8" ht="25.85" x14ac:dyDescent="0.2">
      <c r="C64" s="18" t="str">
        <f t="shared" si="1"/>
        <v>Are you able to depend on other people and on a predetermined schedule for the irrigation of your fields?</v>
      </c>
      <c r="D64" s="37" t="s">
        <v>51</v>
      </c>
      <c r="E64" s="37" t="s">
        <v>93</v>
      </c>
      <c r="F64" s="21"/>
      <c r="G64" s="21"/>
      <c r="H64" s="21"/>
    </row>
    <row r="65" spans="2:5" x14ac:dyDescent="0.2">
      <c r="C65" s="18" t="str">
        <f t="shared" si="1"/>
        <v>Possible financing options:</v>
      </c>
      <c r="D65" s="37" t="s">
        <v>62</v>
      </c>
      <c r="E65" s="37" t="s">
        <v>121</v>
      </c>
    </row>
    <row r="66" spans="2:5" ht="38.75" x14ac:dyDescent="0.2">
      <c r="C66" s="18" t="str">
        <f t="shared" si="1"/>
        <v xml:space="preserve"> COMMERCIAL BANK LOAN                                                     is a loan from a financial institution whose main occupations consist in giving loans and taking deposits </v>
      </c>
      <c r="D66" s="37" t="s">
        <v>122</v>
      </c>
      <c r="E66" s="37" t="s">
        <v>123</v>
      </c>
    </row>
    <row r="67" spans="2:5" ht="38.75" x14ac:dyDescent="0.2">
      <c r="C67" s="18" t="str">
        <f t="shared" si="1"/>
        <v xml:space="preserve"> DEVELOPMENT BANK LOAN                             is a loan from financial institutions which provides financial services  to actors involved in the food value chain</v>
      </c>
      <c r="D67" s="37" t="s">
        <v>124</v>
      </c>
      <c r="E67" s="37" t="s">
        <v>125</v>
      </c>
    </row>
    <row r="68" spans="2:5" ht="38.75" x14ac:dyDescent="0.2">
      <c r="C68" s="18" t="str">
        <f t="shared" si="1"/>
        <v>MFIs                                                                            are organizations, which provide financial inclusion to the poor strata of the population</v>
      </c>
      <c r="D68" s="37" t="s">
        <v>126</v>
      </c>
      <c r="E68" s="37" t="s">
        <v>127</v>
      </c>
    </row>
    <row r="69" spans="2:5" ht="25.85" x14ac:dyDescent="0.2">
      <c r="C69" s="18" t="str">
        <f t="shared" si="1"/>
        <v>VALUE-CHAIN LOAN                                           is a loan in-between the value chain actors</v>
      </c>
      <c r="D69" s="37" t="s">
        <v>128</v>
      </c>
      <c r="E69" s="37" t="s">
        <v>130</v>
      </c>
    </row>
    <row r="70" spans="2:5" ht="38.75" x14ac:dyDescent="0.2">
      <c r="C70" s="18" t="str">
        <f t="shared" si="1"/>
        <v>LEASING                                                                    is a financial instrument which allows the use of an equipment without the need to purchase it</v>
      </c>
      <c r="D70" s="37" t="s">
        <v>129</v>
      </c>
      <c r="E70" s="37" t="s">
        <v>131</v>
      </c>
    </row>
    <row r="71" spans="2:5" ht="38.75" x14ac:dyDescent="0.2">
      <c r="C71" s="18" t="str">
        <f t="shared" si="1"/>
        <v>COOPERATIVES                                                                                                                                         are institutions which bring farmers together enabling them financial and economic advantages</v>
      </c>
      <c r="D71" s="37" t="s">
        <v>132</v>
      </c>
      <c r="E71" s="37" t="s">
        <v>133</v>
      </c>
    </row>
    <row r="72" spans="2:5" ht="38.75" x14ac:dyDescent="0.2">
      <c r="C72" s="18" t="str">
        <f t="shared" si="1"/>
        <v xml:space="preserve">INFORMAL SAVING GROUPS          are groups of people who save money in a common fund and borrow directly from their savings </v>
      </c>
      <c r="D72" s="37" t="s">
        <v>134</v>
      </c>
      <c r="E72" s="37" t="s">
        <v>135</v>
      </c>
    </row>
    <row r="73" spans="2:5" ht="38.75" x14ac:dyDescent="0.2">
      <c r="C73" s="18" t="str">
        <f t="shared" si="1"/>
        <v>PAY-PER-USE                                                 is a business model offered by equipment manufacturers and dealers</v>
      </c>
      <c r="D73" s="37" t="s">
        <v>136</v>
      </c>
      <c r="E73" s="37" t="s">
        <v>137</v>
      </c>
    </row>
    <row r="74" spans="2:5" ht="41.3" customHeight="1" x14ac:dyDescent="0.2">
      <c r="C74" s="18" t="str">
        <f t="shared" si="1"/>
        <v>MOBILE MONEY                                               a service that uses mobile telecommunication to offer credit to people having or not having bank accounts</v>
      </c>
      <c r="D74" s="37" t="s">
        <v>140</v>
      </c>
      <c r="E74" s="37" t="s">
        <v>139</v>
      </c>
    </row>
    <row r="75" spans="2:5" ht="13.6" thickBot="1" x14ac:dyDescent="0.25"/>
    <row r="76" spans="2:5" ht="14.3" thickBot="1" x14ac:dyDescent="0.25">
      <c r="B76" s="25" t="str">
        <f>$C$9</f>
        <v>How does it work</v>
      </c>
      <c r="C76" s="18" t="str">
        <f t="shared" ref="C76:C89" si="2">HLOOKUP($C$6,$D$6:$H$135,ROW()-ROW($B$5),FALSE)</f>
        <v>Yes</v>
      </c>
      <c r="D76" s="37" t="s">
        <v>16</v>
      </c>
      <c r="E76" s="37" t="s">
        <v>103</v>
      </c>
    </row>
    <row r="77" spans="2:5" x14ac:dyDescent="0.2">
      <c r="C77" s="18" t="str">
        <f t="shared" si="2"/>
        <v>No</v>
      </c>
      <c r="D77" s="37" t="s">
        <v>17</v>
      </c>
      <c r="E77" s="37" t="s">
        <v>104</v>
      </c>
    </row>
    <row r="78" spans="2:5" x14ac:dyDescent="0.2">
      <c r="C78" s="18" t="str">
        <f t="shared" si="2"/>
        <v>N/A</v>
      </c>
      <c r="D78" s="37" t="s">
        <v>73</v>
      </c>
      <c r="E78" s="37" t="s">
        <v>73</v>
      </c>
    </row>
    <row r="79" spans="2:5" x14ac:dyDescent="0.2">
      <c r="C79" s="18" t="str">
        <f t="shared" si="2"/>
        <v>Commercial Bank Loan</v>
      </c>
      <c r="D79" s="37" t="s">
        <v>58</v>
      </c>
      <c r="E79" s="37" t="s">
        <v>174</v>
      </c>
    </row>
    <row r="80" spans="2:5" x14ac:dyDescent="0.2">
      <c r="C80" s="18" t="str">
        <f t="shared" si="2"/>
        <v>Development Bank Loan</v>
      </c>
      <c r="D80" s="37" t="s">
        <v>52</v>
      </c>
      <c r="E80" s="37" t="s">
        <v>142</v>
      </c>
    </row>
    <row r="81" spans="3:5" x14ac:dyDescent="0.2">
      <c r="C81" s="18" t="str">
        <f t="shared" si="2"/>
        <v xml:space="preserve">MFIs </v>
      </c>
      <c r="D81" s="37" t="s">
        <v>59</v>
      </c>
      <c r="E81" s="37" t="s">
        <v>141</v>
      </c>
    </row>
    <row r="82" spans="3:5" x14ac:dyDescent="0.2">
      <c r="C82" s="18" t="str">
        <f t="shared" si="2"/>
        <v>Value Chain Loan</v>
      </c>
      <c r="D82" s="37" t="s">
        <v>53</v>
      </c>
      <c r="E82" s="37" t="s">
        <v>143</v>
      </c>
    </row>
    <row r="83" spans="3:5" x14ac:dyDescent="0.2">
      <c r="C83" s="18" t="str">
        <f t="shared" si="2"/>
        <v>Leasing</v>
      </c>
      <c r="D83" s="37" t="s">
        <v>54</v>
      </c>
      <c r="E83" s="37" t="s">
        <v>144</v>
      </c>
    </row>
    <row r="84" spans="3:5" x14ac:dyDescent="0.2">
      <c r="C84" s="18" t="str">
        <f t="shared" si="2"/>
        <v>Cooperatives</v>
      </c>
      <c r="D84" s="37" t="s">
        <v>55</v>
      </c>
      <c r="E84" s="37" t="s">
        <v>145</v>
      </c>
    </row>
    <row r="85" spans="3:5" x14ac:dyDescent="0.2">
      <c r="C85" s="18" t="str">
        <f t="shared" si="2"/>
        <v>Informal Saving Group</v>
      </c>
      <c r="D85" s="37" t="s">
        <v>56</v>
      </c>
      <c r="E85" s="37" t="s">
        <v>146</v>
      </c>
    </row>
    <row r="86" spans="3:5" x14ac:dyDescent="0.2">
      <c r="C86" s="18" t="str">
        <f t="shared" si="2"/>
        <v xml:space="preserve">Pay-per-Use </v>
      </c>
      <c r="D86" s="37" t="s">
        <v>60</v>
      </c>
      <c r="E86" s="37" t="s">
        <v>147</v>
      </c>
    </row>
    <row r="87" spans="3:5" x14ac:dyDescent="0.2">
      <c r="C87" s="18" t="str">
        <f t="shared" si="2"/>
        <v>Mobile money</v>
      </c>
      <c r="D87" s="37" t="s">
        <v>74</v>
      </c>
      <c r="E87" s="37" t="s">
        <v>138</v>
      </c>
    </row>
    <row r="88" spans="3:5" x14ac:dyDescent="0.2">
      <c r="C88" s="18" t="str">
        <f t="shared" si="2"/>
        <v>Selected</v>
      </c>
      <c r="D88" s="37" t="s">
        <v>115</v>
      </c>
      <c r="E88" s="37" t="s">
        <v>148</v>
      </c>
    </row>
    <row r="89" spans="3:5" x14ac:dyDescent="0.2">
      <c r="C89" s="18" t="str">
        <f t="shared" si="2"/>
        <v>Formula for Conditional Formatting</v>
      </c>
      <c r="D89" s="37" t="s">
        <v>57</v>
      </c>
      <c r="E89" s="37" t="s">
        <v>149</v>
      </c>
    </row>
  </sheetData>
  <sheetProtection password="E738" sheet="1" objects="1" scenarios="1" selectLockedCells="1" selectUnlockedCells="1"/>
  <mergeCells count="3">
    <mergeCell ref="B2:C3"/>
    <mergeCell ref="B5:H5"/>
    <mergeCell ref="B7: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READ ME</vt:lpstr>
      <vt:lpstr>1. Financing models</vt:lpstr>
      <vt:lpstr>How does it work</vt:lpstr>
      <vt:lpstr>Translate</vt:lpstr>
      <vt:lpstr>'READ ME'!Druckbereich</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Kilian Blumenthal</dc:creator>
  <cp:lastModifiedBy>Kilian Blumenthal</cp:lastModifiedBy>
  <cp:lastPrinted>2018-07-25T10:46:05Z</cp:lastPrinted>
  <dcterms:created xsi:type="dcterms:W3CDTF">2017-01-18T10:10:30Z</dcterms:created>
  <dcterms:modified xsi:type="dcterms:W3CDTF">2020-08-04T13:39:43Z</dcterms:modified>
</cp:coreProperties>
</file>