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anisha Basnet\Nextcloud\energypedia non-profit\Cooperations\Powering Agriculture\2018 new contract\"/>
    </mc:Choice>
  </mc:AlternateContent>
  <workbookProtection workbookAlgorithmName="SHA-512" workbookHashValue="5bu3Iiou/YB2J8TRdAgswDcj2c1M6IRaXQR9wv9OkyDOkL9sxvw8cOqvXyNypPg/D85lrDVQeW1YZZ8MW/d93A==" workbookSaltValue="P27sGbgODqeKjeIkjGdfDw==" workbookSpinCount="100000" lockStructure="1"/>
  <bookViews>
    <workbookView xWindow="0" yWindow="0" windowWidth="20490" windowHeight="7755" tabRatio="653"/>
  </bookViews>
  <sheets>
    <sheet name="READ ME" sheetId="5" r:id="rId1"/>
    <sheet name="INPUT-Checklist" sheetId="1" r:id="rId2"/>
    <sheet name="INPUT-Data" sheetId="6" r:id="rId3"/>
    <sheet name="OUTPUT Graphs" sheetId="7" r:id="rId4"/>
    <sheet name="VERSION CONTROL" sheetId="2" state="hidden" r:id="rId5"/>
    <sheet name="Reference" sheetId="3" state="hidden" r:id="rId6"/>
  </sheets>
  <definedNames>
    <definedName name="_xlnm.Print_Area" localSheetId="0">'READ ME'!$A$1:$J$84</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6" l="1"/>
  <c r="D7" i="6"/>
  <c r="C11" i="6"/>
  <c r="D6" i="6"/>
  <c r="D5" i="6"/>
  <c r="M5" i="7"/>
  <c r="M4" i="7"/>
  <c r="M3" i="7"/>
  <c r="B4" i="7"/>
  <c r="B5" i="7"/>
  <c r="B3" i="7"/>
  <c r="C11" i="7"/>
  <c r="G16" i="1"/>
  <c r="G17" i="1"/>
  <c r="C4" i="1"/>
  <c r="C18" i="7"/>
  <c r="C17" i="7"/>
  <c r="C16" i="7"/>
  <c r="C15" i="7"/>
  <c r="C14" i="7"/>
  <c r="C13" i="7"/>
  <c r="C12" i="7"/>
  <c r="C19" i="6"/>
  <c r="D19" i="6"/>
  <c r="C16" i="6"/>
  <c r="D16" i="6"/>
  <c r="G32" i="1"/>
  <c r="B18" i="7"/>
  <c r="B17" i="7"/>
  <c r="B16" i="7"/>
  <c r="B15" i="7"/>
  <c r="B14" i="7"/>
  <c r="B13" i="7"/>
  <c r="B12" i="7"/>
  <c r="B11" i="7"/>
  <c r="G31" i="1"/>
  <c r="G30" i="1"/>
  <c r="G29" i="1"/>
  <c r="G27" i="1"/>
  <c r="G35" i="1"/>
  <c r="G76" i="1"/>
  <c r="G75" i="1"/>
  <c r="G74" i="1"/>
  <c r="G73" i="1"/>
  <c r="G72" i="1"/>
  <c r="G70" i="1"/>
  <c r="G68" i="1"/>
  <c r="G67" i="1"/>
  <c r="G66" i="1"/>
  <c r="G64" i="1"/>
  <c r="G54" i="1"/>
  <c r="C45" i="6"/>
  <c r="D45" i="6"/>
  <c r="A31" i="7"/>
  <c r="A32" i="7"/>
  <c r="A33" i="7"/>
  <c r="A30" i="7"/>
  <c r="C31" i="6"/>
  <c r="D31" i="6"/>
  <c r="C25" i="6"/>
  <c r="D25" i="6"/>
  <c r="D11" i="6"/>
  <c r="A25" i="7"/>
  <c r="A26" i="7"/>
  <c r="A27" i="7"/>
  <c r="A28" i="7"/>
  <c r="A29" i="7"/>
  <c r="A24" i="7"/>
  <c r="G77" i="1"/>
  <c r="G71" i="1"/>
  <c r="G69" i="1"/>
  <c r="G65" i="1"/>
  <c r="G63" i="1"/>
  <c r="G62" i="1"/>
  <c r="G44" i="1"/>
  <c r="G43" i="1"/>
  <c r="G42" i="1"/>
  <c r="G41" i="1"/>
  <c r="G40" i="1"/>
  <c r="G39" i="1"/>
  <c r="G38" i="1"/>
  <c r="C8" i="1"/>
  <c r="D15" i="7"/>
  <c r="C11" i="1"/>
  <c r="D18" i="7"/>
  <c r="G59" i="1"/>
  <c r="G58" i="1"/>
  <c r="G53" i="1"/>
  <c r="G50" i="1"/>
  <c r="G51" i="1"/>
  <c r="G52" i="1"/>
  <c r="D29" i="6"/>
  <c r="D44" i="6"/>
  <c r="B33" i="7"/>
  <c r="D43" i="6"/>
  <c r="B32" i="7"/>
  <c r="D42" i="6"/>
  <c r="B31" i="7"/>
  <c r="D41" i="6"/>
  <c r="B30" i="7"/>
  <c r="D30" i="6"/>
  <c r="D28" i="6"/>
  <c r="D27" i="6"/>
  <c r="D24" i="6"/>
  <c r="D23" i="6"/>
  <c r="D22" i="6"/>
  <c r="D21" i="6"/>
  <c r="D18" i="6"/>
  <c r="D17" i="6"/>
  <c r="D15" i="6"/>
  <c r="B29" i="7"/>
  <c r="D14" i="6"/>
  <c r="B28" i="7"/>
  <c r="D13" i="6"/>
  <c r="B27" i="7"/>
  <c r="D12" i="6"/>
  <c r="B26" i="7"/>
  <c r="D10" i="6"/>
  <c r="B25" i="7"/>
  <c r="D9" i="6"/>
  <c r="B24" i="7"/>
  <c r="G49" i="1"/>
  <c r="G48" i="1"/>
  <c r="G47" i="1"/>
  <c r="G60" i="1"/>
  <c r="G57" i="1"/>
  <c r="G56" i="1"/>
  <c r="G46" i="1"/>
  <c r="G36" i="1"/>
  <c r="G34" i="1"/>
  <c r="G28" i="1"/>
  <c r="G26" i="1"/>
  <c r="G25" i="1"/>
  <c r="G24" i="1"/>
  <c r="G23" i="1"/>
  <c r="G22" i="1"/>
  <c r="G20" i="1"/>
  <c r="G19" i="1"/>
  <c r="C5" i="1"/>
  <c r="C10" i="1"/>
  <c r="C9" i="1"/>
  <c r="C6" i="1"/>
  <c r="C7" i="1"/>
  <c r="C12" i="1"/>
  <c r="D12" i="7"/>
  <c r="D13" i="7"/>
  <c r="D14" i="7"/>
  <c r="D16" i="7"/>
  <c r="D17" i="7"/>
  <c r="D11" i="7"/>
</calcChain>
</file>

<file path=xl/comments1.xml><?xml version="1.0" encoding="utf-8"?>
<comments xmlns="http://schemas.openxmlformats.org/spreadsheetml/2006/main">
  <authors>
    <author>Alqayam Meghji (CBDD)</author>
  </authors>
  <commentList>
    <comment ref="A20" authorId="0" shapeId="0">
      <text>
        <r>
          <rPr>
            <b/>
            <sz val="9"/>
            <color indexed="81"/>
            <rFont val="Tahoma"/>
            <family val="2"/>
          </rPr>
          <t>Alqayam Meghji (CBDD):</t>
        </r>
        <r>
          <rPr>
            <sz val="9"/>
            <color indexed="81"/>
            <rFont val="Tahoma"/>
            <family val="2"/>
          </rPr>
          <t xml:space="preserve">
ECONOMIC: </t>
        </r>
        <r>
          <rPr>
            <sz val="10"/>
            <color indexed="81"/>
            <rFont val="Tahoma"/>
            <family val="2"/>
          </rPr>
          <t>efficient use of resources, the competitiveness and the viability of the sector as well as its contributions to the viability of rural areas. Efficient agricultural structures, appropriate technologies as well as the diversification of income sources for farm households are important elements of this dimension. Efficiency of resource use is an important basis for the viability of rural areas.
SOCIAL: questions of labour opportunities and access to resources and services of agricultural households compared to other economic agents in rural areas. The issues of equal opportunities and society´s ethical concerns regarding agricultural production methods can also be considered as belonging to the social dimension of sustainable agriculture</t>
        </r>
      </text>
    </comment>
  </commentList>
</comments>
</file>

<file path=xl/sharedStrings.xml><?xml version="1.0" encoding="utf-8"?>
<sst xmlns="http://schemas.openxmlformats.org/spreadsheetml/2006/main" count="318" uniqueCount="285">
  <si>
    <t>Population change</t>
  </si>
  <si>
    <t>Income &amp; Amenity</t>
  </si>
  <si>
    <t>Human Migration</t>
  </si>
  <si>
    <t>Minority Groups</t>
  </si>
  <si>
    <t>Regional Effects</t>
  </si>
  <si>
    <t>User Involvement</t>
  </si>
  <si>
    <t>Positive impact is very likely</t>
  </si>
  <si>
    <t>Positive impact possible</t>
  </si>
  <si>
    <t>No impact likely</t>
  </si>
  <si>
    <t>Negative impact possible</t>
  </si>
  <si>
    <t>Negative impact very likely</t>
  </si>
  <si>
    <t>No judgment possible at present</t>
  </si>
  <si>
    <t>Comments</t>
  </si>
  <si>
    <t>Weighting</t>
  </si>
  <si>
    <t>Optimum utilisation of the factors of production, in particular labour, increase of agricultural productivity</t>
  </si>
  <si>
    <t>Assurance of the availability of supplies</t>
  </si>
  <si>
    <t>Ref #</t>
  </si>
  <si>
    <t>Question</t>
  </si>
  <si>
    <t>Impact</t>
  </si>
  <si>
    <t>High</t>
  </si>
  <si>
    <t>Medium</t>
  </si>
  <si>
    <t>Low</t>
  </si>
  <si>
    <t>Linear Multiplier</t>
  </si>
  <si>
    <t>Score</t>
  </si>
  <si>
    <t>Date</t>
  </si>
  <si>
    <t>Created By</t>
  </si>
  <si>
    <t>Alqayam Meghji</t>
  </si>
  <si>
    <t>Checked By</t>
  </si>
  <si>
    <t>Reviewed By</t>
  </si>
  <si>
    <t>Rev:</t>
  </si>
  <si>
    <t>Draft for review</t>
  </si>
  <si>
    <t>Tranlsation of ICID Checklist for Socioeconomic perspectives for SPIS projects</t>
  </si>
  <si>
    <t>What is the impact of the project?</t>
  </si>
  <si>
    <t>Weighting 
(how important is this to the project?)</t>
  </si>
  <si>
    <t>Read Me Sheet</t>
  </si>
  <si>
    <t>Introduction</t>
  </si>
  <si>
    <t>Tips &amp; Tricks</t>
  </si>
  <si>
    <t>Overview</t>
  </si>
  <si>
    <t>This tool comprises the following sheets:</t>
  </si>
  <si>
    <t>About</t>
  </si>
  <si>
    <r>
      <rPr>
        <b/>
        <sz val="10"/>
        <color theme="1"/>
        <rFont val="Arial"/>
        <family val="2"/>
      </rPr>
      <t>Published by</t>
    </r>
    <r>
      <rPr>
        <sz val="10"/>
        <color theme="1"/>
        <rFont val="Arial"/>
        <family val="2"/>
      </rPr>
      <t xml:space="preserve">: </t>
    </r>
  </si>
  <si>
    <t>GIZ &amp; FAO</t>
  </si>
  <si>
    <t>GIZ project Sustainable Energy for Food - Powering Agriculture</t>
  </si>
  <si>
    <r>
      <rPr>
        <b/>
        <sz val="10"/>
        <color theme="1"/>
        <rFont val="Arial"/>
        <family val="2"/>
      </rPr>
      <t>Contact</t>
    </r>
    <r>
      <rPr>
        <sz val="10"/>
        <color theme="1"/>
        <rFont val="Arial"/>
        <family val="2"/>
      </rPr>
      <t xml:space="preserve">: </t>
    </r>
  </si>
  <si>
    <t>Powering.Agriculture@giz.de</t>
  </si>
  <si>
    <r>
      <rPr>
        <b/>
        <sz val="10"/>
        <color theme="1"/>
        <rFont val="Arial"/>
        <family val="2"/>
      </rPr>
      <t>Download link</t>
    </r>
    <r>
      <rPr>
        <sz val="10"/>
        <color theme="1"/>
        <rFont val="Arial"/>
        <family val="2"/>
      </rPr>
      <t xml:space="preserve">: </t>
    </r>
  </si>
  <si>
    <t>https://energypedia.info/wiki/Toolbox_on_SPIS</t>
  </si>
  <si>
    <t xml:space="preserve">About: </t>
  </si>
  <si>
    <t xml:space="preserve">Powering Agriculture: An Energy Grand Challenge for Development. Available at:  </t>
  </si>
  <si>
    <t>https://poweringag.org</t>
  </si>
  <si>
    <r>
      <rPr>
        <b/>
        <sz val="10"/>
        <color theme="1"/>
        <rFont val="Arial"/>
        <family val="2"/>
      </rPr>
      <t>Version</t>
    </r>
    <r>
      <rPr>
        <sz val="10"/>
        <color theme="1"/>
        <rFont val="Arial"/>
        <family val="2"/>
      </rPr>
      <t>:</t>
    </r>
  </si>
  <si>
    <t>1.0 (March 2018)</t>
  </si>
  <si>
    <t>The Toolbox on Solar Powered Irrigation Systems is made possible through the global initiative Powering Agriculture: An Energy Grand Challenge for Development (PAEGC). In 2012, the United States Agency for International Development (USAID), the Swedish International Development Cooperation Agency (Sida), the German Federal Ministry for Economic Cooperation and Development (BMZ), Duke Energy, and the Overseas Private Investment Cooperation (OPIC) combined resources to create the PAEGC initiative. The objective of PAEGC is to support new and sustainable approaches to accelerate the development and deployment of clean energy solutions for increasing agriculture productivity and/or value for farmers and agribusinesses in developing countries and emerging regions that lack access to reliable, affordable clean energy.</t>
  </si>
  <si>
    <t>The designations employed and the presentation of material in this information product do not imply the expression of any opinion whatsoever on the part of Deutsche Gesellschaft für Internationale Zusammenarbeit (GIZ) GmbH, Food and Agriculture Organization of the United Nations (FAO) or any of the PAEGC Founding Partners concerning the legal or development status of any country, territory, city or area or of its authorities, or concerning the delimitation of its frontiers or boundaries. The mention of specific companies or products of manufacturers, whether or not these have been patented, does not imply that these have been endorsed or recommended by GIZ, FAO, or any of the PAEGC Founding Partners in preference to others of a similar nature that are not mentioned. The views expressed in this information product are those of the author and do not necessarily reflect the views or policies of GIZ, FAO, or any of the PAEGC Founding Partners.</t>
  </si>
  <si>
    <t>GIZ, FAO and the PAEGC Founding Partners encourage the use, reproduction and dissemination of material in this information product. Except where otherwise indicated, material may be copied, downloaded and printed for private study, research and teaching purposes, or for use in non-commercial products or services, provided that appropriate acknowledgement of GIZ and FAO as the source and copyright holder is given.</t>
  </si>
  <si>
    <t>© GIZ and FAO, 2018</t>
  </si>
  <si>
    <t>19/03/18</t>
  </si>
  <si>
    <t>Inclusion of equity and efficieny</t>
  </si>
  <si>
    <t>23/03/18</t>
  </si>
  <si>
    <t>Questions</t>
  </si>
  <si>
    <t xml:space="preserve">https://ec.europa.eu/agriculture/publi/reports/sustain/index_en.pdf  </t>
  </si>
  <si>
    <t>Agroecology</t>
  </si>
  <si>
    <t>http://www.fao.org/agroecology/knowledge/10-elements/en/</t>
  </si>
  <si>
    <t>Questions not included:</t>
  </si>
  <si>
    <t>Does the project address equal opportunities for minority groups?</t>
  </si>
  <si>
    <t>Male</t>
  </si>
  <si>
    <t>Female</t>
  </si>
  <si>
    <t>Where are farmers benefitting recruited from?</t>
  </si>
  <si>
    <t>Local in the village</t>
  </si>
  <si>
    <t>Local resettled</t>
  </si>
  <si>
    <t>Same sociological background from elsewhere</t>
  </si>
  <si>
    <t>Different sociological background</t>
  </si>
  <si>
    <t>What are the labour requirements of the project?</t>
  </si>
  <si>
    <t>Family labour</t>
  </si>
  <si>
    <t>Local labour</t>
  </si>
  <si>
    <t>Seasonal local labour</t>
  </si>
  <si>
    <t>Seasonal labour from afar</t>
  </si>
  <si>
    <t>What is the breakdown of farmers benefitting from the project by gender, by socioeconomic deliniation, and by income?</t>
  </si>
  <si>
    <t>Unemployed</t>
  </si>
  <si>
    <t>Below poverty line</t>
  </si>
  <si>
    <t>What is the tenure breakdown of the farmers?</t>
  </si>
  <si>
    <t>Landowner</t>
  </si>
  <si>
    <t>Tenant farmer</t>
  </si>
  <si>
    <t>Worker / Labourer</t>
  </si>
  <si>
    <t>ABSOLUTE NUMBER</t>
  </si>
  <si>
    <t>A1.0</t>
  </si>
  <si>
    <t>A1.1</t>
  </si>
  <si>
    <t>A1.2</t>
  </si>
  <si>
    <t>A2.0</t>
  </si>
  <si>
    <t>A2.1</t>
  </si>
  <si>
    <t>A2.2</t>
  </si>
  <si>
    <t>A2.3</t>
  </si>
  <si>
    <t>A2.4</t>
  </si>
  <si>
    <t>A2.5</t>
  </si>
  <si>
    <t>A2.6</t>
  </si>
  <si>
    <t>A2.7</t>
  </si>
  <si>
    <t>A2.8</t>
  </si>
  <si>
    <t>A3.0</t>
  </si>
  <si>
    <t>A3.1</t>
  </si>
  <si>
    <t>A3.2</t>
  </si>
  <si>
    <t>A3.3</t>
  </si>
  <si>
    <t>A3.4</t>
  </si>
  <si>
    <t>A4.0</t>
  </si>
  <si>
    <t>A4.1</t>
  </si>
  <si>
    <t>A4.2</t>
  </si>
  <si>
    <t>A4.3</t>
  </si>
  <si>
    <t>A4.4</t>
  </si>
  <si>
    <t>A5.0</t>
  </si>
  <si>
    <t>A6.0</t>
  </si>
  <si>
    <t>A6.1</t>
  </si>
  <si>
    <t>A7.0</t>
  </si>
  <si>
    <t>A7.1</t>
  </si>
  <si>
    <t>A8.0</t>
  </si>
  <si>
    <t>A8.1</t>
  </si>
  <si>
    <t>A8.2</t>
  </si>
  <si>
    <t>A8.3</t>
  </si>
  <si>
    <t>A8.4</t>
  </si>
  <si>
    <t>PERCENTAGE [%]</t>
  </si>
  <si>
    <t xml:space="preserve">What is the population in the vicinity of the project?
</t>
  </si>
  <si>
    <t xml:space="preserve">How many will be impacted by the project?
</t>
  </si>
  <si>
    <t xml:space="preserve">How many farmers will be impacted by the project?
</t>
  </si>
  <si>
    <t>USER COMMENTS</t>
  </si>
  <si>
    <t>PROJECT REVIEWER COMMENTS</t>
  </si>
  <si>
    <t>Environmental</t>
  </si>
  <si>
    <t>28/03/18</t>
  </si>
  <si>
    <t>Inclusion of environmental considerations and conditional formatting</t>
  </si>
  <si>
    <t>Lowest score possible</t>
  </si>
  <si>
    <t>Highest possible score</t>
  </si>
  <si>
    <t>Actual Score</t>
  </si>
  <si>
    <t>Women's Role</t>
  </si>
  <si>
    <t>TOTAL</t>
  </si>
  <si>
    <t>Strata 1: _____</t>
  </si>
  <si>
    <t>Strata 2:_____</t>
  </si>
  <si>
    <t>Strata 3:_____</t>
  </si>
  <si>
    <t>Strata 4:_____</t>
  </si>
  <si>
    <t>Gender and Socioeconomic Spread of Project Beneficiaries</t>
  </si>
  <si>
    <t>29/03/18</t>
  </si>
  <si>
    <t>Changes made after review with Lucie Plushke</t>
  </si>
  <si>
    <t>Does the project change the status and role of women (positively or negatively) in relation to social standing?</t>
  </si>
  <si>
    <t>Does the project change the status and role of women (positively or negatively) in relation to work load?</t>
  </si>
  <si>
    <t>Does the project change the status and role of women (positively or negatively) in relation to heritage and inheritance?</t>
  </si>
  <si>
    <t>Does the project change the status and role of women (positively or negatively) in relation to marital rights?</t>
  </si>
  <si>
    <t xml:space="preserve">Is the project causing significant demographic changes in the project area or vicinity which may affect social harmony? </t>
  </si>
  <si>
    <t>Have the consequences of changing the use of a water source been considered? Who will be affected?</t>
  </si>
  <si>
    <t xml:space="preserve">Will the project have gender differentiated impacts on farmers downstream or outside of the project boundary? </t>
  </si>
  <si>
    <t>Does the project establish dispute resolution mechanisms that are gender balanced?</t>
  </si>
  <si>
    <t>Does the project change the status and role of women (positively or negatively) in relation to access to markets, income, and finance?</t>
  </si>
  <si>
    <r>
      <t xml:space="preserve">Women's Role
</t>
    </r>
    <r>
      <rPr>
        <sz val="10"/>
        <color theme="1"/>
        <rFont val="Calibri"/>
        <family val="2"/>
        <scheme val="minor"/>
      </rPr>
      <t xml:space="preserve">For more indepth questions and aspects to consider please see http://www.fao.org/docrep/017/i3173e/i3173e.pdf </t>
    </r>
  </si>
  <si>
    <t>User Name:</t>
  </si>
  <si>
    <t xml:space="preserve">Have changes to population size/density and demographic/ethnic composition been considered in the planning of the Project? </t>
  </si>
  <si>
    <t>Environment</t>
  </si>
  <si>
    <t>Lucie Pluschke</t>
  </si>
  <si>
    <t>SCORE</t>
  </si>
  <si>
    <t>Project Duration (years):</t>
  </si>
  <si>
    <t>Asset Lifespan (years):</t>
  </si>
  <si>
    <t>Notes:</t>
  </si>
  <si>
    <t>Project Location:</t>
  </si>
  <si>
    <t>Project Name:</t>
  </si>
  <si>
    <t>Date of Impact Assessment:</t>
  </si>
  <si>
    <t>IRRIGATE – Impact Assessment Tool</t>
  </si>
  <si>
    <t xml:space="preserve">Yes, No or N/A </t>
  </si>
  <si>
    <t>1a</t>
  </si>
  <si>
    <t>1b</t>
  </si>
  <si>
    <t>2a</t>
  </si>
  <si>
    <t>2b</t>
  </si>
  <si>
    <t>3a</t>
  </si>
  <si>
    <t>3b</t>
  </si>
  <si>
    <t>3c</t>
  </si>
  <si>
    <t>3d</t>
  </si>
  <si>
    <t>3e</t>
  </si>
  <si>
    <t>3f</t>
  </si>
  <si>
    <t>3g</t>
  </si>
  <si>
    <t>3h</t>
  </si>
  <si>
    <t>3i</t>
  </si>
  <si>
    <t>3j</t>
  </si>
  <si>
    <t>3k</t>
  </si>
  <si>
    <t>4a</t>
  </si>
  <si>
    <t>4b</t>
  </si>
  <si>
    <t>4c</t>
  </si>
  <si>
    <t>5a</t>
  </si>
  <si>
    <t>5b</t>
  </si>
  <si>
    <t>5c</t>
  </si>
  <si>
    <t>5d</t>
  </si>
  <si>
    <t>5e</t>
  </si>
  <si>
    <t>5f</t>
  </si>
  <si>
    <t>5g</t>
  </si>
  <si>
    <t>6a</t>
  </si>
  <si>
    <t>6b</t>
  </si>
  <si>
    <t>6c</t>
  </si>
  <si>
    <t>6d</t>
  </si>
  <si>
    <t>6e</t>
  </si>
  <si>
    <t>6f</t>
  </si>
  <si>
    <t>6g</t>
  </si>
  <si>
    <t>6h</t>
  </si>
  <si>
    <t>6i</t>
  </si>
  <si>
    <t>7a</t>
  </si>
  <si>
    <t>7b</t>
  </si>
  <si>
    <t>7c</t>
  </si>
  <si>
    <t>7d</t>
  </si>
  <si>
    <t>7e</t>
  </si>
  <si>
    <t>8a</t>
  </si>
  <si>
    <t>8b</t>
  </si>
  <si>
    <t>8c</t>
  </si>
  <si>
    <t>8d</t>
  </si>
  <si>
    <t>8e</t>
  </si>
  <si>
    <t>8f</t>
  </si>
  <si>
    <t>8g</t>
  </si>
  <si>
    <t>8h</t>
  </si>
  <si>
    <t>8i</t>
  </si>
  <si>
    <t>8j</t>
  </si>
  <si>
    <t>8k</t>
  </si>
  <si>
    <t>8l</t>
  </si>
  <si>
    <t>8m</t>
  </si>
  <si>
    <t>8n</t>
  </si>
  <si>
    <t>8o</t>
  </si>
  <si>
    <t>8p</t>
  </si>
  <si>
    <t>Does the project impact on the degradation of the land through increased groundwater recharge, waterlogging and drainage problems?</t>
  </si>
  <si>
    <t>Has human migration, away form the Project location (e.g. rural flight) and toward it (e.g. demand for (seasonal) agricultural labour), been considered?</t>
  </si>
  <si>
    <t>Has adequate provision been made for any temporary or migratory population influx to avoid social deprivation, hardship, or conflicts between the permanenet and temporary groups?</t>
  </si>
  <si>
    <t>Does the project allow for reduced time burden on women and minority groups allowing for pursuit of other activites such as education and leisure?</t>
  </si>
  <si>
    <t>Is the right to the irrigation system and right to irrigate connected to the land register or land ownership status? 
         If yes, has the impact of this on women been considered? 
         If no, how will the right to irrigate be established in a gender balanced way?</t>
  </si>
  <si>
    <t>Does the project provide equal opportunities for training to men and women?</t>
  </si>
  <si>
    <t>Is the project causing changes to the lifestyle, livelihoods or habitation of any social groups (particularly minority groups)?</t>
  </si>
  <si>
    <t>Is the project leading to changes in traditional behaviour, social organisation or cultural and religious practices (particularly minority groups)?</t>
  </si>
  <si>
    <t>Is the Project introducing significant economic/political changes which can increase or decrease social harmony and individual wellbeing?</t>
  </si>
  <si>
    <t>Does the project create business opportunities for local communities (e.g. diversification of production, technical service provisions, new markets)?</t>
  </si>
  <si>
    <t>Does the project impact on the creation of a competitive agricultural sector (e.g. improved market access, higher quality products, greater yields)?</t>
  </si>
  <si>
    <t>Have there been any changes in the general levels of employment and income?</t>
  </si>
  <si>
    <t>Does the project impact sustainable job creation and employment relative to the life of the project?</t>
  </si>
  <si>
    <t>Have there been any changes in the provision of local infrastructure and amenities?</t>
  </si>
  <si>
    <t>Have there been any changes in the relative distribution of income, property values and Project benefits (including access to irrigation water)?</t>
  </si>
  <si>
    <t>Will the economic, infrastructural, social and demographic changes associated with the project impact on regional development?</t>
  </si>
  <si>
    <t>Is there an impact on institutional efficiency at the local and regional level? (regulatory framework, informal relationships, steering mechanisms)</t>
  </si>
  <si>
    <t>Are there impacts on viability of land holdings, land rights, and water rights?</t>
  </si>
  <si>
    <t>Does the project deliver a fair standard of living for agricultural and rural communities?</t>
  </si>
  <si>
    <t>Does the project contribute to the viability of rural areas / a balanced pattern of development / the maintenance of vibrant and active rural communities?</t>
  </si>
  <si>
    <t>Is there an impact on subsistence farmers and farming systems for the project population in the project area?</t>
  </si>
  <si>
    <t>Is there an impact on subsistence farmers and farming systems for the project population outside of  the project area?</t>
  </si>
  <si>
    <t>Has adequate provision been made for new transport, marketing, and processing needs associated with the project?</t>
  </si>
  <si>
    <t>Is access improved or hampered to sites of historical, cultural and religious significance?</t>
  </si>
  <si>
    <t>Has there been adequate user participation in project planning, implementation, and operation to ensure project success and reduce future conflicts?</t>
  </si>
  <si>
    <t>Has the provision of new or extended facilities for credit, marketing, agricultural extension and training been considered?</t>
  </si>
  <si>
    <t>Have the views, needs and preferences of users been adequately considered in the design and set-up of the system?</t>
  </si>
  <si>
    <t>Will training be provided to local populations?</t>
  </si>
  <si>
    <t>Has the potential for incorporating existing systems of land tenure, traditional irrigation and existing organisational and sociological structures been considered?</t>
  </si>
  <si>
    <t>Has the impact of increased evapotranspiration been considered?</t>
  </si>
  <si>
    <t>Does the project establish the use of water within sustainable abstraction limits?</t>
  </si>
  <si>
    <t>Does the project impact on groundwater availability through drying up of drinking and irrigation wells?</t>
  </si>
  <si>
    <t>Does the project impact on groundwater availability through saline intrusion along the coastal regions?</t>
  </si>
  <si>
    <t>Does the project impact on groundwater availability through reducing the base flows?</t>
  </si>
  <si>
    <t>Does the project impact on downstream river discharges of the project area?</t>
  </si>
  <si>
    <t>Does the project impact on water quality through a reduction in irrigation water quality and leaching?</t>
  </si>
  <si>
    <t>Does the project create water quality problems for downstream users by poor irrigation return flow quality?</t>
  </si>
  <si>
    <t>Does the project impact on the degradation of the land through salinization?</t>
  </si>
  <si>
    <t>Does the project impact on the degradation of the land through alkalisation?</t>
  </si>
  <si>
    <t>Does the project impact on the degradation of the land through soil acidification?</t>
  </si>
  <si>
    <t>Does the project impact on the degradation of the land through soil compaction?</t>
  </si>
  <si>
    <t>Does the project impact on the degradation of the land through soil erosion?</t>
  </si>
  <si>
    <t>Does the project impact on ecological systems through:
• Reduced biodiversity in the irrigated and surrounding area,
• Damage to downstream ecosystems due to reduced water quantity and quality</t>
  </si>
  <si>
    <t>Does the project impact on human health through increased incidence of water-related diseases?</t>
  </si>
  <si>
    <t>SOCIO-ECONOMIC AND ENVIRONMENTAL IMPACTS</t>
  </si>
  <si>
    <t>IRRIGATE - Impact Assessment Tool</t>
  </si>
  <si>
    <t>SOCIO-ECONOMIC DATA</t>
  </si>
  <si>
    <t>How many people lose traditional means of subsistence (not those in the project)?</t>
  </si>
  <si>
    <t>per year</t>
  </si>
  <si>
    <t>years</t>
  </si>
  <si>
    <t>How many jobs are created by the project?</t>
  </si>
  <si>
    <t>How many years are they expected to last for?</t>
  </si>
  <si>
    <t>What are the estimated population growth numbers over the life of the assets?</t>
  </si>
  <si>
    <t>Tenant farmer on government land</t>
  </si>
  <si>
    <t>%</t>
  </si>
  <si>
    <t>What are the estimated migrant proportion due to the project over the life of the assets?</t>
  </si>
  <si>
    <r>
      <rPr>
        <b/>
        <sz val="10"/>
        <color theme="1"/>
        <rFont val="Arial"/>
        <family val="2"/>
      </rPr>
      <t>Responsible</t>
    </r>
    <r>
      <rPr>
        <sz val="10"/>
        <color theme="1"/>
        <rFont val="Arial"/>
        <family val="2"/>
      </rPr>
      <t>:</t>
    </r>
  </si>
  <si>
    <t>INPUT-Checklist</t>
  </si>
  <si>
    <t>INPUT-Data</t>
  </si>
  <si>
    <t xml:space="preserve">This sheet comprises of questions that prompt the designer of the SPIS to assess and weigh the socio-economic and environmental aspects of the project. The answers generate graphs for the OUTPUT Graphs sheet. </t>
  </si>
  <si>
    <t>This allows for the entry of data that gives an overview of beneficiaries of the project. The values generate graphs for the OUTPUT Graphs sheet.</t>
  </si>
  <si>
    <t>OUTPUT Graphs</t>
  </si>
  <si>
    <t>This sheet contains graphs, generated by the INPUT sheets that can be used for assesment and in wider reports to demonstrate the socioeconomic and environmental impacts of the project</t>
  </si>
  <si>
    <t>Hidden. This sheet details the versions and changes made to each revision of this tool</t>
  </si>
  <si>
    <t>Hidden. Reference scores and references for questions  contained in this INPUT sheets</t>
  </si>
  <si>
    <t>Version Control</t>
  </si>
  <si>
    <t>Reference</t>
  </si>
  <si>
    <t>This checklist is to roughly assess the socio-economic and environmental impacts of solar-powered irrigation systems. The systems may vary in scale, so that not all questions are applicable.</t>
  </si>
  <si>
    <t>This tool provides a comprehensive and practical guide to the possible impacts of solar-powered irrigation systems on socio-economics and on the environment. The impacts are grouped under the following topic areas:
1. Population Change
2. Human Migration
3. Women's Role
4. Minority Groups
5. Income and Amenity 
6. Regional Effects
7. User involvement
8. Environment
By using the checklist, SPIS advisors can become more involved in assessing socio-economic and environmental change and in planning the mitigation of adverse impacts. The checklist should enable specialist expertise to be used more effectively and will promote closer co-operation between specialists and non-specialists in the development of socially, economically and environmentally sustainable projects. 
The checklist can already be used in the design of a SPIS system as well as after the SPIS has been installed and used (e.g. 6 months, 2 years and 5 years) for continuous monitoring. The tool is particularly relevant for the module IRRIGATE of the SPIS Toolbox.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</si>
</sst>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x14ac:knownFonts="1">
    <font>
      <sz val="11"/>
      <color theme="1"/>
      <name val="Calibri"/>
      <family val="2"/>
      <scheme val="minor"/>
    </font>
    <font>
      <sz val="10"/>
      <color theme="1"/>
      <name val="Arial"/>
      <family val="2"/>
    </font>
    <font>
      <sz val="10"/>
      <color theme="1"/>
      <name val="Arial"/>
      <family val="2"/>
    </font>
    <font>
      <b/>
      <sz val="11"/>
      <color theme="1"/>
      <name val="Calibri"/>
      <family val="2"/>
      <scheme val="minor"/>
    </font>
    <font>
      <sz val="9"/>
      <color indexed="81"/>
      <name val="Tahoma"/>
      <family val="2"/>
    </font>
    <font>
      <b/>
      <sz val="9"/>
      <color indexed="81"/>
      <name val="Tahoma"/>
      <family val="2"/>
    </font>
    <font>
      <sz val="10"/>
      <color indexed="81"/>
      <name val="Tahoma"/>
      <family val="2"/>
    </font>
    <font>
      <sz val="12"/>
      <color theme="1"/>
      <name val="Calibri"/>
      <family val="2"/>
      <scheme val="minor"/>
    </font>
    <font>
      <b/>
      <sz val="20"/>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b/>
      <sz val="24"/>
      <color theme="1"/>
      <name val="Calibri"/>
      <family val="2"/>
      <scheme val="minor"/>
    </font>
    <font>
      <b/>
      <sz val="16"/>
      <color theme="1"/>
      <name val="Calibri"/>
      <family val="2"/>
      <scheme val="minor"/>
    </font>
    <font>
      <sz val="16"/>
      <color theme="1"/>
      <name val="Calibri"/>
      <family val="2"/>
      <scheme val="minor"/>
    </font>
    <font>
      <sz val="10"/>
      <color theme="1"/>
      <name val="Arial"/>
      <family val="2"/>
    </font>
    <font>
      <sz val="10"/>
      <name val="Arial"/>
      <family val="2"/>
    </font>
    <font>
      <sz val="10"/>
      <color rgb="FF9C6500"/>
      <name val="Arial"/>
      <family val="2"/>
    </font>
    <font>
      <u/>
      <sz val="11"/>
      <color theme="10"/>
      <name val="Calibri"/>
      <family val="2"/>
      <scheme val="minor"/>
    </font>
    <font>
      <sz val="10"/>
      <color rgb="FF006100"/>
      <name val="Arial"/>
      <family val="2"/>
    </font>
    <font>
      <b/>
      <sz val="10"/>
      <color theme="1"/>
      <name val="Arial"/>
      <family val="2"/>
    </font>
    <font>
      <u/>
      <sz val="10"/>
      <color theme="10"/>
      <name val="Arial"/>
      <family val="2"/>
    </font>
    <font>
      <b/>
      <sz val="10"/>
      <color rgb="FF77933C"/>
      <name val="Arial"/>
      <family val="2"/>
    </font>
    <font>
      <b/>
      <sz val="10"/>
      <color theme="0"/>
      <name val="Arial"/>
      <family val="2"/>
    </font>
    <font>
      <b/>
      <sz val="26"/>
      <color theme="1"/>
      <name val="Calibri"/>
      <family val="2"/>
      <scheme val="minor"/>
    </font>
    <font>
      <sz val="10"/>
      <color theme="1"/>
      <name val="Calibri"/>
      <family val="2"/>
      <scheme val="minor"/>
    </font>
    <font>
      <sz val="14"/>
      <color rgb="FFFF0000"/>
      <name val="Calibri"/>
      <family val="2"/>
      <scheme val="minor"/>
    </font>
    <font>
      <sz val="11"/>
      <color theme="1"/>
      <name val="Calibri"/>
      <family val="2"/>
      <scheme val="minor"/>
    </font>
    <font>
      <sz val="20"/>
      <color theme="1"/>
      <name val="Calibri"/>
      <family val="2"/>
      <scheme val="minor"/>
    </font>
    <font>
      <b/>
      <sz val="18"/>
      <name val="Calibri"/>
      <family val="2"/>
      <scheme val="minor"/>
    </font>
    <font>
      <b/>
      <sz val="18"/>
      <color theme="9" tint="0.39997558519241921"/>
      <name val="Calibri"/>
      <family val="2"/>
      <scheme val="minor"/>
    </font>
    <font>
      <sz val="10"/>
      <color theme="9" tint="0.39997558519241921"/>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EB9C"/>
      </patternFill>
    </fill>
    <fill>
      <patternFill patternType="solid">
        <fgColor rgb="FF77933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9" tint="0.3999755851924192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7">
    <xf numFmtId="0" fontId="0" fillId="0" borderId="0"/>
    <xf numFmtId="0" fontId="15" fillId="0" borderId="0"/>
    <xf numFmtId="0" fontId="16" fillId="0" borderId="0"/>
    <xf numFmtId="0" fontId="17" fillId="4" borderId="0" applyNumberFormat="0" applyBorder="0" applyAlignment="0" applyProtection="0"/>
    <xf numFmtId="0" fontId="18" fillId="0" borderId="0" applyNumberFormat="0" applyFill="0" applyBorder="0" applyAlignment="0" applyProtection="0"/>
    <xf numFmtId="0" fontId="19" fillId="3" borderId="0" applyNumberFormat="0" applyBorder="0" applyAlignment="0" applyProtection="0"/>
    <xf numFmtId="9" fontId="27" fillId="0" borderId="0" applyFont="0" applyFill="0" applyBorder="0" applyAlignment="0" applyProtection="0"/>
  </cellStyleXfs>
  <cellXfs count="212">
    <xf numFmtId="0" fontId="0" fillId="0" borderId="0" xfId="0"/>
    <xf numFmtId="0" fontId="3" fillId="0" borderId="0" xfId="0" applyFont="1"/>
    <xf numFmtId="0" fontId="0" fillId="2" borderId="0" xfId="0" applyFill="1"/>
    <xf numFmtId="0" fontId="3" fillId="0" borderId="1" xfId="0" applyFont="1" applyFill="1" applyBorder="1"/>
    <xf numFmtId="0" fontId="0" fillId="0" borderId="0" xfId="0" applyFill="1"/>
    <xf numFmtId="0" fontId="0" fillId="2" borderId="0" xfId="0" applyFill="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7" fillId="0" borderId="0" xfId="0" applyFont="1" applyFill="1" applyBorder="1" applyAlignment="1">
      <alignment horizontal="left" vertical="top" wrapText="1"/>
    </xf>
    <xf numFmtId="0" fontId="3" fillId="0" borderId="0" xfId="0" applyFont="1"/>
    <xf numFmtId="0" fontId="15" fillId="0" borderId="0" xfId="0" applyFont="1" applyBorder="1" applyAlignment="1">
      <alignment horizontal="center" vertical="center" wrapText="1"/>
    </xf>
    <xf numFmtId="0" fontId="15" fillId="0" borderId="0" xfId="0" applyFont="1" applyBorder="1" applyAlignment="1">
      <alignment horizontal="left" vertical="center"/>
    </xf>
    <xf numFmtId="0" fontId="15" fillId="0" borderId="5" xfId="0" applyFont="1" applyBorder="1" applyAlignment="1">
      <alignment horizontal="left" vertical="center"/>
    </xf>
    <xf numFmtId="0" fontId="15" fillId="0" borderId="0" xfId="0" applyFont="1" applyBorder="1" applyAlignment="1">
      <alignment horizontal="left" vertical="center" wrapText="1"/>
    </xf>
    <xf numFmtId="0" fontId="15" fillId="0" borderId="6" xfId="0" applyFont="1" applyBorder="1" applyAlignment="1">
      <alignment horizontal="left" vertical="center" wrapText="1"/>
    </xf>
    <xf numFmtId="0" fontId="15" fillId="6" borderId="0" xfId="0" applyFont="1" applyFill="1"/>
    <xf numFmtId="0" fontId="15" fillId="6" borderId="0" xfId="0" applyFont="1" applyFill="1" applyAlignment="1">
      <alignment horizontal="left" vertical="center"/>
    </xf>
    <xf numFmtId="0" fontId="15" fillId="0" borderId="3" xfId="0" applyFont="1" applyBorder="1"/>
    <xf numFmtId="0" fontId="15" fillId="0" borderId="4" xfId="0" applyFont="1" applyBorder="1"/>
    <xf numFmtId="0" fontId="15" fillId="0" borderId="12" xfId="0" applyFont="1" applyBorder="1"/>
    <xf numFmtId="0" fontId="15" fillId="0" borderId="5" xfId="0" applyFont="1" applyBorder="1"/>
    <xf numFmtId="0" fontId="15" fillId="0" borderId="0" xfId="0" applyFont="1" applyBorder="1"/>
    <xf numFmtId="0" fontId="15" fillId="0" borderId="6" xfId="0" applyFont="1" applyBorder="1"/>
    <xf numFmtId="0" fontId="20" fillId="0" borderId="0" xfId="0" applyFont="1" applyBorder="1" applyAlignment="1"/>
    <xf numFmtId="0" fontId="20" fillId="0" borderId="6" xfId="0" applyFont="1" applyBorder="1" applyAlignment="1"/>
    <xf numFmtId="0" fontId="15" fillId="0" borderId="6" xfId="0" applyFont="1" applyBorder="1" applyAlignment="1">
      <alignment horizontal="center" vertical="center" wrapText="1"/>
    </xf>
    <xf numFmtId="0" fontId="15" fillId="0" borderId="7" xfId="0" applyFont="1" applyBorder="1"/>
    <xf numFmtId="0" fontId="15" fillId="0" borderId="2" xfId="0" applyFont="1" applyBorder="1"/>
    <xf numFmtId="0" fontId="15" fillId="0" borderId="8" xfId="0" applyFont="1" applyBorder="1"/>
    <xf numFmtId="0" fontId="0" fillId="0" borderId="1" xfId="0" applyFill="1" applyBorder="1" applyAlignment="1">
      <alignment horizontal="center" vertical="top"/>
    </xf>
    <xf numFmtId="0" fontId="11" fillId="0" borderId="0" xfId="0" applyFont="1" applyBorder="1" applyAlignment="1">
      <alignment horizontal="left" vertical="top"/>
    </xf>
    <xf numFmtId="0" fontId="0" fillId="0" borderId="0" xfId="0" applyBorder="1" applyAlignment="1">
      <alignment horizontal="left" vertical="top"/>
    </xf>
    <xf numFmtId="0" fontId="10" fillId="0" borderId="2" xfId="0" applyFont="1" applyFill="1" applyBorder="1" applyAlignment="1">
      <alignment horizontal="left" vertical="top"/>
    </xf>
    <xf numFmtId="0" fontId="18" fillId="0" borderId="0" xfId="4" applyAlignment="1">
      <alignment vertical="top"/>
    </xf>
    <xf numFmtId="0" fontId="18" fillId="0" borderId="0" xfId="4"/>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0" fillId="7" borderId="0" xfId="0" applyFill="1" applyAlignment="1">
      <alignment vertical="top"/>
    </xf>
    <xf numFmtId="0" fontId="13" fillId="7" borderId="0" xfId="0" applyFont="1" applyFill="1" applyAlignment="1">
      <alignment vertical="top" wrapText="1"/>
    </xf>
    <xf numFmtId="0" fontId="14" fillId="7" borderId="0" xfId="0" applyFont="1" applyFill="1" applyAlignment="1">
      <alignment horizontal="left" vertical="top"/>
    </xf>
    <xf numFmtId="0" fontId="7" fillId="7" borderId="0" xfId="0" applyFont="1" applyFill="1" applyAlignment="1">
      <alignment horizontal="left" vertical="top" wrapText="1"/>
    </xf>
    <xf numFmtId="0" fontId="13" fillId="7" borderId="0" xfId="0" applyFont="1" applyFill="1" applyAlignment="1">
      <alignment horizontal="left" vertical="top" wrapText="1"/>
    </xf>
    <xf numFmtId="0" fontId="10" fillId="7" borderId="0" xfId="0" applyFont="1" applyFill="1" applyAlignment="1">
      <alignment horizontal="left" vertical="top" wrapText="1"/>
    </xf>
    <xf numFmtId="0" fontId="10" fillId="7" borderId="0" xfId="0" applyFont="1" applyFill="1" applyAlignment="1">
      <alignment vertical="top"/>
    </xf>
    <xf numFmtId="0" fontId="9" fillId="7" borderId="0" xfId="0" applyFont="1" applyFill="1" applyAlignment="1">
      <alignment vertical="top" wrapText="1"/>
    </xf>
    <xf numFmtId="0" fontId="10" fillId="7" borderId="0" xfId="0" applyFont="1" applyFill="1" applyAlignment="1">
      <alignment vertical="top" wrapText="1"/>
    </xf>
    <xf numFmtId="0" fontId="10" fillId="7" borderId="0" xfId="0" applyFont="1" applyFill="1" applyAlignment="1">
      <alignment horizontal="left" vertical="top"/>
    </xf>
    <xf numFmtId="0" fontId="0" fillId="7" borderId="0" xfId="0" applyFill="1" applyAlignment="1">
      <alignment vertical="top" wrapText="1"/>
    </xf>
    <xf numFmtId="0" fontId="0" fillId="7" borderId="0" xfId="0" applyFill="1" applyAlignment="1">
      <alignment horizontal="left" vertical="top"/>
    </xf>
    <xf numFmtId="0" fontId="25" fillId="0" borderId="0" xfId="0" applyFont="1" applyFill="1" applyAlignment="1">
      <alignment vertical="top"/>
    </xf>
    <xf numFmtId="0" fontId="0" fillId="7" borderId="0" xfId="0" applyFill="1"/>
    <xf numFmtId="0" fontId="0" fillId="7" borderId="0" xfId="0" applyFill="1" applyAlignment="1">
      <alignment wrapText="1"/>
    </xf>
    <xf numFmtId="0" fontId="0" fillId="8" borderId="0" xfId="0" applyFill="1"/>
    <xf numFmtId="0" fontId="0" fillId="9" borderId="0" xfId="0" applyFill="1" applyBorder="1" applyAlignment="1">
      <alignment vertical="top" wrapText="1"/>
    </xf>
    <xf numFmtId="0" fontId="0" fillId="9" borderId="0" xfId="0" applyFill="1" applyBorder="1" applyAlignment="1">
      <alignment vertical="top"/>
    </xf>
    <xf numFmtId="0" fontId="11" fillId="9" borderId="0" xfId="0" applyFont="1" applyFill="1" applyBorder="1" applyAlignment="1">
      <alignment horizontal="center" vertical="center"/>
    </xf>
    <xf numFmtId="0" fontId="8" fillId="9" borderId="5" xfId="0" applyFont="1" applyFill="1" applyBorder="1" applyAlignment="1">
      <alignment vertical="top"/>
    </xf>
    <xf numFmtId="0" fontId="3" fillId="9" borderId="0" xfId="0" applyFont="1" applyFill="1" applyBorder="1" applyAlignment="1">
      <alignment vertical="top"/>
    </xf>
    <xf numFmtId="0" fontId="11" fillId="9" borderId="0" xfId="0" applyFont="1" applyFill="1" applyBorder="1" applyAlignment="1">
      <alignment horizontal="right" vertical="center"/>
    </xf>
    <xf numFmtId="0" fontId="13" fillId="10" borderId="4" xfId="0" applyFont="1" applyFill="1" applyBorder="1" applyAlignment="1">
      <alignment horizontal="center" vertical="top" wrapText="1"/>
    </xf>
    <xf numFmtId="0" fontId="13" fillId="10" borderId="12" xfId="0" applyFont="1" applyFill="1" applyBorder="1" applyAlignment="1">
      <alignment horizontal="center" vertical="top" wrapText="1"/>
    </xf>
    <xf numFmtId="0" fontId="13" fillId="10" borderId="3" xfId="0" applyFont="1" applyFill="1" applyBorder="1" applyAlignment="1">
      <alignment horizontal="center" vertical="top" wrapText="1"/>
    </xf>
    <xf numFmtId="0" fontId="10" fillId="9" borderId="10" xfId="0" applyFont="1" applyFill="1" applyBorder="1" applyAlignment="1">
      <alignment horizontal="left" vertical="top" wrapText="1"/>
    </xf>
    <xf numFmtId="0" fontId="10" fillId="9" borderId="0" xfId="0" applyFont="1" applyFill="1" applyBorder="1" applyAlignment="1">
      <alignment horizontal="left" vertical="top" wrapText="1"/>
    </xf>
    <xf numFmtId="0" fontId="28" fillId="9" borderId="22" xfId="0" applyFont="1" applyFill="1" applyBorder="1" applyAlignment="1">
      <alignment horizontal="center" vertical="top" wrapText="1"/>
    </xf>
    <xf numFmtId="0" fontId="28" fillId="9" borderId="16" xfId="0" applyFont="1" applyFill="1" applyBorder="1" applyAlignment="1">
      <alignment horizontal="center" vertical="top" wrapText="1"/>
    </xf>
    <xf numFmtId="0" fontId="12" fillId="9" borderId="7" xfId="0" applyFont="1" applyFill="1" applyBorder="1" applyAlignment="1">
      <alignment vertical="top"/>
    </xf>
    <xf numFmtId="0" fontId="11" fillId="9" borderId="2" xfId="0" applyFont="1" applyFill="1" applyBorder="1" applyAlignment="1">
      <alignment horizontal="left" vertical="center"/>
    </xf>
    <xf numFmtId="0" fontId="28" fillId="9" borderId="23" xfId="0" applyFont="1" applyFill="1" applyBorder="1" applyAlignment="1">
      <alignment horizontal="left" vertical="center"/>
    </xf>
    <xf numFmtId="0" fontId="13" fillId="9" borderId="24" xfId="0" applyFont="1" applyFill="1" applyBorder="1" applyAlignment="1">
      <alignment horizontal="left" vertical="center" wrapText="1"/>
    </xf>
    <xf numFmtId="0" fontId="28" fillId="9" borderId="11" xfId="0" applyFont="1" applyFill="1" applyBorder="1" applyAlignment="1">
      <alignment horizontal="left" vertical="center"/>
    </xf>
    <xf numFmtId="0" fontId="13" fillId="9" borderId="13" xfId="0" applyFont="1" applyFill="1" applyBorder="1" applyAlignment="1">
      <alignment horizontal="left" vertical="center" wrapText="1"/>
    </xf>
    <xf numFmtId="0" fontId="13" fillId="9" borderId="8" xfId="0" applyFont="1" applyFill="1" applyBorder="1" applyAlignment="1">
      <alignment horizontal="left" vertical="center" wrapText="1"/>
    </xf>
    <xf numFmtId="1" fontId="13" fillId="10" borderId="19" xfId="0" applyNumberFormat="1" applyFont="1" applyFill="1" applyBorder="1" applyAlignment="1">
      <alignment horizontal="left" vertical="center"/>
    </xf>
    <xf numFmtId="164" fontId="10" fillId="9" borderId="16" xfId="0" applyNumberFormat="1" applyFont="1" applyFill="1" applyBorder="1" applyAlignment="1">
      <alignment horizontal="left" vertical="center" wrapText="1"/>
    </xf>
    <xf numFmtId="0" fontId="10" fillId="9" borderId="11" xfId="0" applyFont="1" applyFill="1" applyBorder="1" applyAlignment="1">
      <alignment horizontal="left" vertical="center" wrapText="1"/>
    </xf>
    <xf numFmtId="164" fontId="10" fillId="9" borderId="18" xfId="0" applyNumberFormat="1" applyFont="1" applyFill="1" applyBorder="1" applyAlignment="1">
      <alignment horizontal="left" vertical="center" wrapText="1"/>
    </xf>
    <xf numFmtId="0" fontId="10" fillId="9" borderId="9" xfId="0" applyFont="1" applyFill="1" applyBorder="1" applyAlignment="1">
      <alignment horizontal="left" vertical="center" wrapText="1"/>
    </xf>
    <xf numFmtId="164" fontId="10" fillId="9" borderId="17" xfId="0" applyNumberFormat="1" applyFont="1" applyFill="1" applyBorder="1" applyAlignment="1">
      <alignment horizontal="left" vertical="center" wrapText="1"/>
    </xf>
    <xf numFmtId="0" fontId="10" fillId="9" borderId="10" xfId="0" applyFont="1" applyFill="1" applyBorder="1" applyAlignment="1">
      <alignment horizontal="left" vertical="center" wrapText="1"/>
    </xf>
    <xf numFmtId="2" fontId="10" fillId="9" borderId="17" xfId="0" applyNumberFormat="1" applyFont="1" applyFill="1" applyBorder="1" applyAlignment="1">
      <alignment horizontal="left" vertical="center" wrapText="1"/>
    </xf>
    <xf numFmtId="2" fontId="10" fillId="9" borderId="18" xfId="0" applyNumberFormat="1" applyFont="1" applyFill="1" applyBorder="1" applyAlignment="1">
      <alignment horizontal="left" vertical="center" wrapText="1"/>
    </xf>
    <xf numFmtId="164" fontId="10" fillId="9" borderId="5" xfId="0" applyNumberFormat="1" applyFont="1" applyFill="1" applyBorder="1" applyAlignment="1">
      <alignment horizontal="left" vertical="center" wrapText="1"/>
    </xf>
    <xf numFmtId="0" fontId="10" fillId="9" borderId="0" xfId="0" applyFont="1" applyFill="1" applyBorder="1" applyAlignment="1">
      <alignment horizontal="left" vertical="center" wrapText="1"/>
    </xf>
    <xf numFmtId="164" fontId="10" fillId="9" borderId="7" xfId="0" applyNumberFormat="1" applyFont="1" applyFill="1" applyBorder="1" applyAlignment="1">
      <alignment horizontal="left" vertical="center" wrapText="1"/>
    </xf>
    <xf numFmtId="0" fontId="10" fillId="9" borderId="15" xfId="0" applyFont="1" applyFill="1" applyBorder="1" applyAlignment="1">
      <alignment horizontal="left" vertical="center" wrapText="1"/>
    </xf>
    <xf numFmtId="0" fontId="29" fillId="2" borderId="11" xfId="0" applyFont="1" applyFill="1" applyBorder="1" applyAlignment="1" applyProtection="1">
      <alignment horizontal="center" vertical="center"/>
      <protection locked="0"/>
    </xf>
    <xf numFmtId="0" fontId="10" fillId="2" borderId="1" xfId="0" applyFont="1" applyFill="1" applyBorder="1" applyAlignment="1" applyProtection="1">
      <alignment horizontal="left" vertical="center" wrapText="1"/>
      <protection locked="0"/>
    </xf>
    <xf numFmtId="0" fontId="10" fillId="2" borderId="25" xfId="0" applyFont="1" applyFill="1" applyBorder="1" applyAlignment="1" applyProtection="1">
      <alignment horizontal="left" vertical="center" wrapText="1"/>
      <protection locked="0"/>
    </xf>
    <xf numFmtId="0" fontId="10" fillId="2" borderId="26" xfId="0" applyFont="1" applyFill="1" applyBorder="1" applyAlignment="1" applyProtection="1">
      <alignment horizontal="left" vertical="center" wrapText="1"/>
      <protection locked="0"/>
    </xf>
    <xf numFmtId="0" fontId="30" fillId="9" borderId="0" xfId="0" applyFont="1" applyFill="1" applyBorder="1" applyAlignment="1">
      <alignment horizontal="center" vertical="top" wrapText="1"/>
    </xf>
    <xf numFmtId="0" fontId="11" fillId="9" borderId="0" xfId="0" applyFont="1" applyFill="1" applyBorder="1" applyAlignment="1">
      <alignment vertical="center"/>
    </xf>
    <xf numFmtId="0" fontId="31" fillId="9" borderId="0" xfId="0" applyFont="1" applyFill="1" applyBorder="1" applyAlignment="1">
      <alignment horizontal="center" vertical="top" wrapText="1"/>
    </xf>
    <xf numFmtId="0" fontId="9" fillId="9" borderId="3" xfId="0" applyFont="1" applyFill="1" applyBorder="1" applyAlignment="1">
      <alignment horizontal="center" vertical="top"/>
    </xf>
    <xf numFmtId="0" fontId="10" fillId="9" borderId="4" xfId="0" applyFont="1" applyFill="1" applyBorder="1" applyAlignment="1">
      <alignment vertical="top" wrapText="1"/>
    </xf>
    <xf numFmtId="0" fontId="0" fillId="9" borderId="12" xfId="0" applyFill="1" applyBorder="1"/>
    <xf numFmtId="0" fontId="10" fillId="9" borderId="5" xfId="0" applyFont="1" applyFill="1" applyBorder="1" applyAlignment="1">
      <alignment horizontal="center" vertical="top"/>
    </xf>
    <xf numFmtId="9" fontId="10" fillId="9" borderId="0" xfId="6" applyFont="1" applyFill="1" applyBorder="1"/>
    <xf numFmtId="0" fontId="0" fillId="9" borderId="6" xfId="0" applyFill="1" applyBorder="1"/>
    <xf numFmtId="0" fontId="10" fillId="9" borderId="7" xfId="0" applyFont="1" applyFill="1" applyBorder="1" applyAlignment="1">
      <alignment horizontal="center" vertical="top"/>
    </xf>
    <xf numFmtId="0" fontId="9" fillId="9" borderId="0" xfId="0" applyFont="1" applyFill="1" applyBorder="1" applyAlignment="1">
      <alignment horizontal="right"/>
    </xf>
    <xf numFmtId="0" fontId="9" fillId="9" borderId="0" xfId="0" applyFont="1" applyFill="1" applyBorder="1"/>
    <xf numFmtId="9" fontId="9" fillId="9" borderId="0" xfId="6" applyFont="1" applyFill="1" applyBorder="1"/>
    <xf numFmtId="0" fontId="10" fillId="9" borderId="2" xfId="0" applyFont="1" applyFill="1" applyBorder="1" applyAlignment="1">
      <alignment vertical="top" wrapText="1"/>
    </xf>
    <xf numFmtId="0" fontId="0" fillId="9" borderId="8" xfId="0" applyFill="1" applyBorder="1"/>
    <xf numFmtId="0" fontId="10" fillId="9" borderId="0" xfId="0" applyFont="1" applyFill="1" applyBorder="1"/>
    <xf numFmtId="9" fontId="10" fillId="9" borderId="11" xfId="6" applyFont="1" applyFill="1" applyBorder="1"/>
    <xf numFmtId="0" fontId="0" fillId="9" borderId="6" xfId="0" applyFill="1" applyBorder="1" applyAlignment="1">
      <alignment horizontal="center"/>
    </xf>
    <xf numFmtId="9" fontId="10" fillId="9" borderId="9" xfId="6" applyFont="1" applyFill="1" applyBorder="1"/>
    <xf numFmtId="0" fontId="10" fillId="9" borderId="17" xfId="0" applyFont="1" applyFill="1" applyBorder="1" applyAlignment="1">
      <alignment horizontal="center" vertical="top"/>
    </xf>
    <xf numFmtId="0" fontId="9" fillId="9" borderId="10" xfId="0" applyFont="1" applyFill="1" applyBorder="1" applyAlignment="1">
      <alignment horizontal="right"/>
    </xf>
    <xf numFmtId="0" fontId="9" fillId="9" borderId="10" xfId="0" applyFont="1" applyFill="1" applyBorder="1"/>
    <xf numFmtId="0" fontId="0" fillId="9" borderId="14" xfId="0" applyFill="1" applyBorder="1" applyAlignment="1">
      <alignment horizontal="center"/>
    </xf>
    <xf numFmtId="0" fontId="10" fillId="9" borderId="0" xfId="0" applyFont="1" applyFill="1" applyBorder="1" applyAlignment="1">
      <alignment vertical="top" wrapText="1"/>
    </xf>
    <xf numFmtId="0" fontId="9" fillId="9" borderId="2" xfId="0" applyFont="1" applyFill="1" applyBorder="1" applyAlignment="1">
      <alignment horizontal="right" wrapText="1"/>
    </xf>
    <xf numFmtId="9" fontId="10" fillId="9" borderId="2" xfId="6" applyFont="1" applyFill="1" applyBorder="1"/>
    <xf numFmtId="9" fontId="10" fillId="9" borderId="4" xfId="6" quotePrefix="1" applyFont="1" applyFill="1" applyBorder="1" applyAlignment="1">
      <alignment vertical="center"/>
    </xf>
    <xf numFmtId="0" fontId="10" fillId="9" borderId="2" xfId="0" applyFont="1" applyFill="1" applyBorder="1" applyAlignment="1">
      <alignment wrapText="1"/>
    </xf>
    <xf numFmtId="0" fontId="10" fillId="9" borderId="2" xfId="0" applyFont="1" applyFill="1" applyBorder="1"/>
    <xf numFmtId="0" fontId="10" fillId="9" borderId="4" xfId="0" applyFont="1" applyFill="1" applyBorder="1"/>
    <xf numFmtId="0" fontId="10" fillId="9" borderId="0" xfId="0" applyFont="1" applyFill="1" applyBorder="1" applyAlignment="1">
      <alignment vertical="top"/>
    </xf>
    <xf numFmtId="0" fontId="10" fillId="9" borderId="2" xfId="0" applyFont="1" applyFill="1" applyBorder="1" applyAlignment="1">
      <alignment vertical="top"/>
    </xf>
    <xf numFmtId="0" fontId="9" fillId="9" borderId="2" xfId="0" applyFont="1" applyFill="1" applyBorder="1"/>
    <xf numFmtId="0" fontId="10" fillId="9" borderId="0" xfId="0" applyFont="1" applyFill="1" applyAlignment="1">
      <alignment vertical="top"/>
    </xf>
    <xf numFmtId="0" fontId="0" fillId="9" borderId="0" xfId="0" applyFill="1" applyAlignment="1">
      <alignment wrapText="1"/>
    </xf>
    <xf numFmtId="0" fontId="0" fillId="9" borderId="0" xfId="0" applyFill="1"/>
    <xf numFmtId="0" fontId="0" fillId="9" borderId="0" xfId="0" applyFill="1" applyAlignment="1">
      <alignment vertical="top"/>
    </xf>
    <xf numFmtId="9" fontId="9" fillId="9" borderId="2" xfId="6" applyFont="1" applyFill="1" applyBorder="1"/>
    <xf numFmtId="0" fontId="10" fillId="9" borderId="1" xfId="0" applyFont="1" applyFill="1" applyBorder="1" applyAlignment="1">
      <alignment horizontal="center" vertical="top"/>
    </xf>
    <xf numFmtId="0" fontId="10" fillId="9" borderId="1" xfId="0" applyFont="1" applyFill="1" applyBorder="1" applyAlignment="1">
      <alignment horizontal="right" wrapText="1"/>
    </xf>
    <xf numFmtId="9" fontId="10" fillId="9" borderId="1" xfId="6" applyFont="1" applyFill="1" applyBorder="1"/>
    <xf numFmtId="0" fontId="9" fillId="9" borderId="5" xfId="0" applyFont="1" applyFill="1" applyBorder="1" applyAlignment="1">
      <alignment horizontal="center" vertical="top"/>
    </xf>
    <xf numFmtId="0" fontId="9" fillId="9" borderId="0" xfId="0" applyFont="1" applyFill="1" applyBorder="1" applyAlignment="1">
      <alignment wrapText="1"/>
    </xf>
    <xf numFmtId="0" fontId="13" fillId="10" borderId="19" xfId="0" applyFont="1" applyFill="1" applyBorder="1" applyAlignment="1">
      <alignment horizontal="center" vertical="top" wrapText="1"/>
    </xf>
    <xf numFmtId="0" fontId="13" fillId="10" borderId="20" xfId="0" applyFont="1" applyFill="1" applyBorder="1" applyAlignment="1">
      <alignment horizontal="center" vertical="top" wrapText="1"/>
    </xf>
    <xf numFmtId="0" fontId="13" fillId="10" borderId="21" xfId="0" applyFont="1" applyFill="1" applyBorder="1" applyAlignment="1">
      <alignment horizontal="center" vertical="top" wrapText="1"/>
    </xf>
    <xf numFmtId="0" fontId="10" fillId="9" borderId="1" xfId="0" applyFont="1" applyFill="1" applyBorder="1" applyAlignment="1">
      <alignment horizontal="right"/>
    </xf>
    <xf numFmtId="0" fontId="9" fillId="9" borderId="0" xfId="0" applyFont="1" applyFill="1" applyBorder="1" applyAlignment="1">
      <alignment horizontal="right" wrapText="1"/>
    </xf>
    <xf numFmtId="0" fontId="10" fillId="9" borderId="1" xfId="0" applyFont="1" applyFill="1" applyBorder="1" applyAlignment="1">
      <alignment wrapText="1"/>
    </xf>
    <xf numFmtId="0" fontId="10" fillId="9" borderId="1" xfId="0" applyFont="1" applyFill="1" applyBorder="1" applyAlignment="1">
      <alignment horizontal="right" vertical="top"/>
    </xf>
    <xf numFmtId="0" fontId="9" fillId="9" borderId="25" xfId="0" applyFont="1" applyFill="1" applyBorder="1" applyAlignment="1">
      <alignment horizontal="center" vertical="top"/>
    </xf>
    <xf numFmtId="0" fontId="9" fillId="9" borderId="25" xfId="0" applyFont="1" applyFill="1" applyBorder="1" applyAlignment="1">
      <alignment wrapText="1"/>
    </xf>
    <xf numFmtId="0" fontId="9" fillId="9" borderId="27" xfId="0" applyFont="1" applyFill="1" applyBorder="1" applyAlignment="1">
      <alignment horizontal="center" vertical="top"/>
    </xf>
    <xf numFmtId="0" fontId="9" fillId="9" borderId="28" xfId="0" applyFont="1" applyFill="1" applyBorder="1" applyAlignment="1">
      <alignment wrapText="1"/>
    </xf>
    <xf numFmtId="0" fontId="10" fillId="9" borderId="30" xfId="0" applyFont="1" applyFill="1" applyBorder="1" applyAlignment="1">
      <alignment horizontal="center" vertical="top"/>
    </xf>
    <xf numFmtId="0" fontId="10" fillId="2" borderId="25" xfId="0" applyFont="1" applyFill="1" applyBorder="1" applyAlignment="1" applyProtection="1">
      <alignment vertical="center"/>
      <protection locked="0"/>
    </xf>
    <xf numFmtId="0" fontId="10" fillId="2" borderId="1" xfId="0" applyFont="1" applyFill="1" applyBorder="1" applyAlignment="1" applyProtection="1">
      <alignment vertical="center"/>
      <protection locked="0"/>
    </xf>
    <xf numFmtId="0" fontId="26" fillId="2" borderId="1" xfId="0" applyFont="1" applyFill="1" applyBorder="1" applyAlignment="1" applyProtection="1">
      <alignment vertical="top" wrapText="1"/>
      <protection locked="0"/>
    </xf>
    <xf numFmtId="0" fontId="0" fillId="2" borderId="1" xfId="0" applyFill="1" applyBorder="1" applyProtection="1">
      <protection locked="0"/>
    </xf>
    <xf numFmtId="0" fontId="10" fillId="2" borderId="1" xfId="0" applyFont="1" applyFill="1" applyBorder="1" applyProtection="1">
      <protection locked="0"/>
    </xf>
    <xf numFmtId="0" fontId="0" fillId="2" borderId="1" xfId="0" applyFill="1" applyBorder="1" applyAlignment="1" applyProtection="1">
      <protection locked="0"/>
    </xf>
    <xf numFmtId="0" fontId="10" fillId="2" borderId="1" xfId="0" applyFont="1" applyFill="1" applyBorder="1" applyAlignment="1" applyProtection="1">
      <alignment vertical="top" wrapText="1"/>
      <protection locked="0"/>
    </xf>
    <xf numFmtId="0" fontId="10" fillId="2" borderId="1" xfId="0" applyFont="1" applyFill="1" applyBorder="1" applyAlignment="1" applyProtection="1">
      <alignment horizontal="right" wrapText="1"/>
      <protection locked="0"/>
    </xf>
    <xf numFmtId="0" fontId="10" fillId="2" borderId="28" xfId="0" applyFont="1" applyFill="1" applyBorder="1" applyAlignment="1" applyProtection="1">
      <alignment vertical="center"/>
      <protection locked="0"/>
    </xf>
    <xf numFmtId="0" fontId="26" fillId="2" borderId="28" xfId="0" applyFont="1" applyFill="1" applyBorder="1" applyAlignment="1" applyProtection="1">
      <alignment vertical="top" wrapText="1"/>
      <protection locked="0"/>
    </xf>
    <xf numFmtId="0" fontId="0" fillId="2" borderId="29" xfId="0" applyFill="1" applyBorder="1" applyProtection="1">
      <protection locked="0"/>
    </xf>
    <xf numFmtId="0" fontId="10" fillId="2" borderId="28" xfId="0" applyFont="1" applyFill="1" applyBorder="1" applyProtection="1">
      <protection locked="0"/>
    </xf>
    <xf numFmtId="0" fontId="26" fillId="2" borderId="25" xfId="0" applyFont="1" applyFill="1" applyBorder="1" applyAlignment="1" applyProtection="1">
      <alignment vertical="top" wrapText="1"/>
      <protection locked="0"/>
    </xf>
    <xf numFmtId="0" fontId="0" fillId="2" borderId="25" xfId="0" applyFill="1" applyBorder="1" applyProtection="1">
      <protection locked="0"/>
    </xf>
    <xf numFmtId="9" fontId="10" fillId="2" borderId="25" xfId="6" applyFont="1" applyFill="1" applyBorder="1" applyAlignment="1" applyProtection="1">
      <alignment vertical="top"/>
      <protection locked="0"/>
    </xf>
    <xf numFmtId="9" fontId="10" fillId="2" borderId="1" xfId="6" applyFont="1" applyFill="1" applyBorder="1" applyAlignment="1" applyProtection="1">
      <alignment vertical="top"/>
      <protection locked="0"/>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21" fillId="0" borderId="0" xfId="4" applyFont="1" applyBorder="1" applyAlignment="1">
      <alignment horizontal="left" vertical="center" wrapText="1"/>
    </xf>
    <xf numFmtId="0" fontId="21" fillId="0" borderId="0" xfId="4" applyFont="1" applyBorder="1" applyAlignment="1">
      <alignment horizontal="left" vertical="center"/>
    </xf>
    <xf numFmtId="0" fontId="21" fillId="0" borderId="6" xfId="4" applyFont="1" applyBorder="1" applyAlignment="1">
      <alignment horizontal="left" vertical="center"/>
    </xf>
    <xf numFmtId="0" fontId="20" fillId="0" borderId="0" xfId="0" applyFont="1" applyBorder="1" applyAlignment="1">
      <alignment horizontal="left" vertical="center"/>
    </xf>
    <xf numFmtId="0" fontId="15" fillId="0" borderId="6" xfId="0" applyFont="1" applyBorder="1" applyAlignment="1">
      <alignment horizontal="left" vertical="center" wrapText="1"/>
    </xf>
    <xf numFmtId="0" fontId="2" fillId="0" borderId="0" xfId="0" applyFont="1" applyBorder="1" applyAlignment="1">
      <alignment horizontal="left" vertical="center" wrapText="1"/>
    </xf>
    <xf numFmtId="0" fontId="2" fillId="0" borderId="3" xfId="0" applyFont="1" applyBorder="1" applyAlignment="1">
      <alignment horizontal="left" vertical="center"/>
    </xf>
    <xf numFmtId="0" fontId="15" fillId="0" borderId="4" xfId="0" applyFont="1" applyBorder="1" applyAlignment="1">
      <alignment horizontal="left" vertical="center"/>
    </xf>
    <xf numFmtId="0" fontId="15" fillId="0" borderId="12" xfId="0" applyFont="1" applyBorder="1" applyAlignment="1">
      <alignment horizontal="left" vertical="center"/>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2" xfId="0" applyFont="1" applyBorder="1" applyAlignment="1">
      <alignment horizontal="left" vertical="center"/>
    </xf>
    <xf numFmtId="0" fontId="15" fillId="0" borderId="8" xfId="0" applyFont="1" applyBorder="1" applyAlignment="1">
      <alignment horizontal="left" vertical="center"/>
    </xf>
    <xf numFmtId="0" fontId="2"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2" xfId="0" applyFont="1" applyBorder="1" applyAlignment="1">
      <alignment horizontal="left" vertical="center" wrapText="1"/>
    </xf>
    <xf numFmtId="0" fontId="15" fillId="0" borderId="5" xfId="0" applyFont="1" applyBorder="1" applyAlignment="1">
      <alignment horizontal="left" vertical="center" wrapText="1"/>
    </xf>
    <xf numFmtId="0" fontId="15" fillId="0" borderId="7" xfId="0" applyFont="1" applyBorder="1" applyAlignment="1">
      <alignment horizontal="left" vertical="center" wrapText="1"/>
    </xf>
    <xf numFmtId="0" fontId="15" fillId="0" borderId="2" xfId="0" applyFont="1" applyBorder="1" applyAlignment="1">
      <alignment horizontal="left" vertical="center" wrapText="1"/>
    </xf>
    <xf numFmtId="0" fontId="15" fillId="0" borderId="8" xfId="0" applyFont="1" applyBorder="1" applyAlignment="1">
      <alignment horizontal="left" vertical="center" wrapText="1"/>
    </xf>
    <xf numFmtId="0" fontId="20" fillId="0" borderId="0" xfId="0" applyFont="1" applyBorder="1" applyAlignment="1">
      <alignment horizontal="center"/>
    </xf>
    <xf numFmtId="0" fontId="15" fillId="0" borderId="0" xfId="0" applyFont="1" applyBorder="1" applyAlignment="1">
      <alignment horizontal="center"/>
    </xf>
    <xf numFmtId="0" fontId="15" fillId="0" borderId="6" xfId="0" applyFont="1" applyBorder="1" applyAlignment="1">
      <alignment horizontal="center"/>
    </xf>
    <xf numFmtId="0" fontId="23" fillId="5" borderId="0" xfId="0" applyFont="1" applyFill="1" applyBorder="1" applyAlignment="1">
      <alignment horizontal="center"/>
    </xf>
    <xf numFmtId="0" fontId="23" fillId="5" borderId="6" xfId="0" applyFont="1" applyFill="1" applyBorder="1" applyAlignment="1">
      <alignment horizontal="center"/>
    </xf>
    <xf numFmtId="0" fontId="22" fillId="0" borderId="0" xfId="0" applyFont="1" applyBorder="1" applyAlignment="1">
      <alignment horizontal="center"/>
    </xf>
    <xf numFmtId="0" fontId="22" fillId="0" borderId="6" xfId="0" applyFont="1" applyBorder="1" applyAlignment="1">
      <alignment horizontal="center"/>
    </xf>
    <xf numFmtId="0" fontId="20" fillId="0" borderId="6" xfId="0" applyFont="1" applyBorder="1" applyAlignment="1">
      <alignment horizontal="center"/>
    </xf>
    <xf numFmtId="0" fontId="1" fillId="0" borderId="0"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3" fillId="10" borderId="20" xfId="0" applyFont="1" applyFill="1" applyBorder="1" applyAlignment="1">
      <alignment horizontal="left" vertical="center" wrapText="1"/>
    </xf>
    <xf numFmtId="0" fontId="13" fillId="10" borderId="21" xfId="0" applyFont="1" applyFill="1" applyBorder="1" applyAlignment="1">
      <alignment horizontal="left" vertical="center" wrapText="1"/>
    </xf>
    <xf numFmtId="0" fontId="11" fillId="9" borderId="0" xfId="0" applyFont="1" applyFill="1" applyBorder="1" applyAlignment="1">
      <alignment horizontal="right" vertical="center"/>
    </xf>
    <xf numFmtId="0" fontId="30" fillId="9" borderId="0" xfId="0" applyFont="1" applyFill="1" applyBorder="1" applyAlignment="1">
      <alignment horizontal="center" vertical="top" wrapText="1"/>
    </xf>
    <xf numFmtId="0" fontId="0" fillId="9" borderId="0" xfId="0" applyFill="1" applyBorder="1" applyAlignment="1">
      <alignment horizontal="center" vertical="center" wrapText="1"/>
    </xf>
    <xf numFmtId="0" fontId="24" fillId="9" borderId="0" xfId="0" applyFont="1" applyFill="1" applyBorder="1" applyAlignment="1">
      <alignment horizontal="center" vertical="top" wrapText="1"/>
    </xf>
    <xf numFmtId="0" fontId="9" fillId="9" borderId="4"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29" fillId="9" borderId="0" xfId="0" applyFont="1" applyFill="1" applyBorder="1" applyAlignment="1">
      <alignment horizontal="center" vertical="top" wrapText="1"/>
    </xf>
    <xf numFmtId="0" fontId="0" fillId="0" borderId="1" xfId="0" applyFill="1" applyBorder="1" applyAlignment="1">
      <alignment horizontal="left" vertical="top"/>
    </xf>
    <xf numFmtId="0" fontId="10" fillId="2" borderId="0" xfId="0" applyFont="1" applyFill="1" applyAlignment="1">
      <alignment horizontal="center" vertical="top" wrapText="1"/>
    </xf>
    <xf numFmtId="0" fontId="9" fillId="2" borderId="0" xfId="0" applyFont="1" applyFill="1" applyAlignment="1">
      <alignment horizontal="center"/>
    </xf>
    <xf numFmtId="0" fontId="0" fillId="0" borderId="1" xfId="0" applyFill="1" applyBorder="1" applyAlignment="1">
      <alignment horizontal="left" vertical="top" wrapText="1"/>
    </xf>
    <xf numFmtId="0" fontId="9" fillId="2" borderId="0" xfId="0" applyFont="1" applyFill="1" applyAlignment="1">
      <alignment horizontal="center" vertical="center" wrapText="1"/>
    </xf>
    <xf numFmtId="0" fontId="3" fillId="0" borderId="1" xfId="0" applyFont="1" applyFill="1" applyBorder="1" applyAlignment="1">
      <alignment horizontal="left" vertical="top"/>
    </xf>
    <xf numFmtId="0" fontId="0" fillId="0" borderId="1" xfId="0" applyFill="1" applyBorder="1" applyAlignment="1">
      <alignment horizontal="center"/>
    </xf>
    <xf numFmtId="0" fontId="3" fillId="0" borderId="1" xfId="0" applyFont="1" applyFill="1" applyBorder="1" applyAlignment="1">
      <alignment horizontal="center"/>
    </xf>
  </cellXfs>
  <cellStyles count="7">
    <cellStyle name="Good 2" xfId="5"/>
    <cellStyle name="Hyperlink" xfId="4" builtinId="8"/>
    <cellStyle name="Neutral 2" xfId="3"/>
    <cellStyle name="Normal" xfId="0" builtinId="0"/>
    <cellStyle name="Normal 2" xfId="1"/>
    <cellStyle name="Normal 2 2" xfId="2"/>
    <cellStyle name="Percent" xfId="6" builtinId="5"/>
  </cellStyles>
  <dxfs count="207">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
      <fill>
        <patternFill>
          <bgColor rgb="FF6CA62C"/>
        </patternFill>
      </fill>
    </dxf>
    <dxf>
      <fill>
        <patternFill>
          <bgColor rgb="FFFAB900"/>
        </patternFill>
      </fill>
    </dxf>
    <dxf>
      <fill>
        <patternFill>
          <bgColor theme="7" tint="0.39994506668294322"/>
        </patternFill>
      </fill>
    </dxf>
    <dxf>
      <font>
        <color theme="1"/>
      </font>
      <fill>
        <patternFill>
          <bgColor rgb="FFFFC7CE"/>
        </patternFill>
      </fill>
    </dxf>
    <dxf>
      <font>
        <color auto="1"/>
      </font>
      <fill>
        <patternFill>
          <bgColor rgb="FFFF3B52"/>
        </patternFill>
      </fill>
    </dxf>
    <dxf>
      <font>
        <color auto="1"/>
      </font>
      <fill>
        <patternFill>
          <bgColor rgb="FFFF5757"/>
        </patternFill>
      </fill>
    </dxf>
    <dxf>
      <fill>
        <patternFill>
          <bgColor rgb="FFFFD961"/>
        </patternFill>
      </fill>
    </dxf>
    <dxf>
      <fill>
        <patternFill>
          <bgColor theme="6" tint="0.59996337778862885"/>
        </patternFill>
      </fill>
    </dxf>
  </dxfs>
  <tableStyles count="0" defaultTableStyle="TableStyleMedium2" defaultPivotStyle="PivotStyleLight16"/>
  <colors>
    <mruColors>
      <color rgb="FFFF3B52"/>
      <color rgb="FF6CA62C"/>
      <color rgb="FFFAB900"/>
      <color rgb="FFFF5757"/>
      <color rgb="FFA7A7A7"/>
      <color rgb="FFFFD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cap="none" baseline="0">
                <a:solidFill>
                  <a:sysClr val="windowText" lastClr="000000"/>
                </a:solidFill>
                <a:latin typeface="+mn-lt"/>
                <a:ea typeface="+mn-ea"/>
                <a:cs typeface="+mn-cs"/>
              </a:defRPr>
            </a:pPr>
            <a:r>
              <a:rPr lang="en-US"/>
              <a:t>Radar Plot of Socio-economic &amp; Environmental Impacts of the Project</a:t>
            </a:r>
          </a:p>
        </c:rich>
      </c:tx>
      <c:overlay val="0"/>
      <c:spPr>
        <a:noFill/>
        <a:ln>
          <a:noFill/>
        </a:ln>
        <a:effectLst/>
      </c:spPr>
      <c:txPr>
        <a:bodyPr rot="0" spcFirstLastPara="1" vertOverflow="ellipsis" vert="horz" wrap="square" anchor="ctr" anchorCtr="1"/>
        <a:lstStyle/>
        <a:p>
          <a:pPr>
            <a:defRPr sz="1920" b="1" i="0" u="none" strike="noStrike" kern="1200" cap="none"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22341454377026401"/>
          <c:y val="0.12397509478114389"/>
          <c:w val="0.53399879916971171"/>
          <c:h val="0.80706420144948243"/>
        </c:manualLayout>
      </c:layout>
      <c:radarChart>
        <c:radarStyle val="marker"/>
        <c:varyColors val="0"/>
        <c:ser>
          <c:idx val="1"/>
          <c:order val="0"/>
          <c:tx>
            <c:strRef>
              <c:f>'OUTPUT Graphs'!$C$10</c:f>
              <c:strCache>
                <c:ptCount val="1"/>
                <c:pt idx="0">
                  <c:v>Highest possible score</c:v>
                </c:pt>
              </c:strCache>
            </c:strRef>
          </c:tx>
          <c:spPr>
            <a:ln w="63500" cap="rnd">
              <a:solidFill>
                <a:srgbClr val="00B050"/>
              </a:solidFill>
              <a:round/>
            </a:ln>
            <a:effectLst>
              <a:outerShdw blurRad="57150" dist="19050" dir="5400000" algn="ctr" rotWithShape="0">
                <a:srgbClr val="000000">
                  <a:alpha val="63000"/>
                </a:srgbClr>
              </a:outerShdw>
            </a:effectLst>
          </c:spPr>
          <c:marker>
            <c:symbol val="none"/>
          </c:marker>
          <c:cat>
            <c:strRef>
              <c:f>'OUTPUT Graphs'!$A$11:$A$18</c:f>
              <c:strCache>
                <c:ptCount val="8"/>
                <c:pt idx="0">
                  <c:v>Population change</c:v>
                </c:pt>
                <c:pt idx="1">
                  <c:v>Human Migration</c:v>
                </c:pt>
                <c:pt idx="2">
                  <c:v>Women's Role</c:v>
                </c:pt>
                <c:pt idx="3">
                  <c:v>Minority Groups</c:v>
                </c:pt>
                <c:pt idx="4">
                  <c:v>Income &amp; Amenity</c:v>
                </c:pt>
                <c:pt idx="5">
                  <c:v>Regional Effects</c:v>
                </c:pt>
                <c:pt idx="6">
                  <c:v>User Involvement</c:v>
                </c:pt>
                <c:pt idx="7">
                  <c:v>Environmental</c:v>
                </c:pt>
              </c:strCache>
            </c:strRef>
          </c:cat>
          <c:val>
            <c:numRef>
              <c:f>'OUTPUT Graphs'!$C$11:$C$18</c:f>
              <c:numCache>
                <c:formatCode>General</c:formatCode>
                <c:ptCount val="8"/>
                <c:pt idx="0">
                  <c:v>15</c:v>
                </c:pt>
                <c:pt idx="1">
                  <c:v>15</c:v>
                </c:pt>
                <c:pt idx="2">
                  <c:v>82.5</c:v>
                </c:pt>
                <c:pt idx="3">
                  <c:v>22.5</c:v>
                </c:pt>
                <c:pt idx="4">
                  <c:v>52.5</c:v>
                </c:pt>
                <c:pt idx="5">
                  <c:v>67.5</c:v>
                </c:pt>
                <c:pt idx="6">
                  <c:v>37.5</c:v>
                </c:pt>
                <c:pt idx="7">
                  <c:v>120</c:v>
                </c:pt>
              </c:numCache>
            </c:numRef>
          </c:val>
          <c:extLst xmlns:c16r2="http://schemas.microsoft.com/office/drawing/2015/06/chart">
            <c:ext xmlns:c16="http://schemas.microsoft.com/office/drawing/2014/chart" uri="{C3380CC4-5D6E-409C-BE32-E72D297353CC}">
              <c16:uniqueId val="{00000001-93A0-466B-9A3D-605B4274684C}"/>
            </c:ext>
          </c:extLst>
        </c:ser>
        <c:ser>
          <c:idx val="2"/>
          <c:order val="1"/>
          <c:tx>
            <c:strRef>
              <c:f>'OUTPUT Graphs'!$D$10</c:f>
              <c:strCache>
                <c:ptCount val="1"/>
                <c:pt idx="0">
                  <c:v>Actual Score</c:v>
                </c:pt>
              </c:strCache>
            </c:strRef>
          </c:tx>
          <c:spPr>
            <a:ln w="63500" cap="rnd">
              <a:solidFill>
                <a:schemeClr val="accent3"/>
              </a:solidFill>
              <a:round/>
            </a:ln>
            <a:effectLst>
              <a:outerShdw blurRad="57150" dist="19050" dir="5400000" algn="ctr" rotWithShape="0">
                <a:srgbClr val="000000">
                  <a:alpha val="63000"/>
                </a:srgbClr>
              </a:outerShdw>
            </a:effectLst>
          </c:spPr>
          <c:marker>
            <c:symbol val="none"/>
          </c:marker>
          <c:cat>
            <c:strRef>
              <c:f>'OUTPUT Graphs'!$A$11:$A$18</c:f>
              <c:strCache>
                <c:ptCount val="8"/>
                <c:pt idx="0">
                  <c:v>Population change</c:v>
                </c:pt>
                <c:pt idx="1">
                  <c:v>Human Migration</c:v>
                </c:pt>
                <c:pt idx="2">
                  <c:v>Women's Role</c:v>
                </c:pt>
                <c:pt idx="3">
                  <c:v>Minority Groups</c:v>
                </c:pt>
                <c:pt idx="4">
                  <c:v>Income &amp; Amenity</c:v>
                </c:pt>
                <c:pt idx="5">
                  <c:v>Regional Effects</c:v>
                </c:pt>
                <c:pt idx="6">
                  <c:v>User Involvement</c:v>
                </c:pt>
                <c:pt idx="7">
                  <c:v>Environmental</c:v>
                </c:pt>
              </c:strCache>
            </c:strRef>
          </c:cat>
          <c:val>
            <c:numRef>
              <c:f>'OUTPUT Graphs'!$D$11:$D$18</c:f>
              <c:numCache>
                <c:formatCode>General</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2-93A0-466B-9A3D-605B4274684C}"/>
            </c:ext>
          </c:extLst>
        </c:ser>
        <c:dLbls>
          <c:showLegendKey val="0"/>
          <c:showVal val="0"/>
          <c:showCatName val="0"/>
          <c:showSerName val="0"/>
          <c:showPercent val="0"/>
          <c:showBubbleSize val="0"/>
        </c:dLbls>
        <c:axId val="219728096"/>
        <c:axId val="219727536"/>
      </c:radarChart>
      <c:catAx>
        <c:axId val="219728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de-DE"/>
          </a:p>
        </c:txPr>
        <c:crossAx val="219727536"/>
        <c:crosses val="autoZero"/>
        <c:auto val="1"/>
        <c:lblAlgn val="ctr"/>
        <c:lblOffset val="100"/>
        <c:noMultiLvlLbl val="0"/>
      </c:catAx>
      <c:valAx>
        <c:axId val="219727536"/>
        <c:scaling>
          <c:orientation val="minMax"/>
        </c:scaling>
        <c:delete val="0"/>
        <c:axPos val="l"/>
        <c:majorGridlines>
          <c:spPr>
            <a:ln w="9525" cap="flat" cmpd="sng" algn="ctr">
              <a:solidFill>
                <a:schemeClr val="bg1">
                  <a:lumMod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de-DE"/>
          </a:p>
        </c:txPr>
        <c:crossAx val="219728096"/>
        <c:crosses val="autoZero"/>
        <c:crossBetween val="between"/>
      </c:valAx>
      <c:spPr>
        <a:gradFill flip="none" rotWithShape="1">
          <a:gsLst>
            <a:gs pos="0">
              <a:srgbClr val="FF0000"/>
            </a:gs>
            <a:gs pos="39000">
              <a:srgbClr val="FFC000"/>
            </a:gs>
            <a:gs pos="50000">
              <a:srgbClr val="92D050"/>
            </a:gs>
          </a:gsLst>
          <a:path path="circle">
            <a:fillToRect l="50000" t="50000" r="50000" b="50000"/>
          </a:path>
          <a:tileRect/>
        </a:gradFill>
        <a:ln>
          <a:noFill/>
        </a:ln>
        <a:effectLst/>
      </c:spPr>
    </c:plotArea>
    <c:legend>
      <c:legendPos val="t"/>
      <c:layout>
        <c:manualLayout>
          <c:xMode val="edge"/>
          <c:yMode val="edge"/>
          <c:x val="2.9311636875563644E-2"/>
          <c:y val="7.6398135125602534E-2"/>
          <c:w val="0.18731036010083449"/>
          <c:h val="0.11199806185994574"/>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gradFill flip="none" rotWithShape="1">
      <a:gsLst>
        <a:gs pos="65000">
          <a:srgbClr val="92D050"/>
        </a:gs>
        <a:gs pos="75000">
          <a:schemeClr val="accent6">
            <a:lumMod val="20000"/>
            <a:lumOff val="80000"/>
          </a:schemeClr>
        </a:gs>
      </a:gsLst>
      <a:path path="circle">
        <a:fillToRect l="50000" t="50000" r="50000" b="50000"/>
      </a:path>
      <a:tileRect/>
    </a:gradFill>
    <a:ln>
      <a:noFill/>
    </a:ln>
    <a:effectLst/>
  </c:spPr>
  <c:txPr>
    <a:bodyPr/>
    <a:lstStyle/>
    <a:p>
      <a:pPr>
        <a:defRPr sz="1600">
          <a:solidFill>
            <a:sysClr val="windowText" lastClr="000000"/>
          </a:solidFill>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r>
              <a:rPr lang="en-US">
                <a:effectLst/>
              </a:rPr>
              <a:t>Gender Balance of Impacted Farmers</a:t>
            </a:r>
          </a:p>
        </c:rich>
      </c:tx>
      <c:layout>
        <c:manualLayout>
          <c:xMode val="edge"/>
          <c:yMode val="edge"/>
          <c:x val="0.12240379375205097"/>
          <c:y val="5.300353356890459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endParaRPr lang="de-DE"/>
        </a:p>
      </c:txPr>
    </c:title>
    <c:autoTitleDeleted val="0"/>
    <c:plotArea>
      <c:layout>
        <c:manualLayout>
          <c:layoutTarget val="inner"/>
          <c:xMode val="edge"/>
          <c:yMode val="edge"/>
          <c:x val="0.22252225468558651"/>
          <c:y val="0.19975265017667845"/>
          <c:w val="0.50994388012303915"/>
          <c:h val="0.68054728582955382"/>
        </c:manualLayout>
      </c:layout>
      <c:pieChart>
        <c:varyColors val="1"/>
        <c:ser>
          <c:idx val="0"/>
          <c:order val="0"/>
          <c:tx>
            <c:v>Gender Balance of Beneficiaries</c:v>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3E16-4196-A03E-ECDE43C3D15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3E16-4196-A03E-ECDE43C3D157}"/>
              </c:ext>
            </c:extLst>
          </c:dPt>
          <c:cat>
            <c:strRef>
              <c:f>'OUTPUT Graphs'!$A$24:$A$26</c:f>
              <c:strCache>
                <c:ptCount val="3"/>
                <c:pt idx="0">
                  <c:v>Male</c:v>
                </c:pt>
                <c:pt idx="1">
                  <c:v>Female</c:v>
                </c:pt>
                <c:pt idx="2">
                  <c:v>Strata 1: _____</c:v>
                </c:pt>
              </c:strCache>
            </c:strRef>
          </c:cat>
          <c:val>
            <c:numRef>
              <c:f>'OUTPUT Graphs'!$B$24:$B$25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3-097C-47FE-8FD4-049CA64254B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accent6">
        <a:lumMod val="20000"/>
        <a:lumOff val="80000"/>
      </a:schemeClr>
    </a:solidFill>
    <a:ln>
      <a:noFill/>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r>
              <a:rPr lang="en-US">
                <a:effectLst/>
              </a:rPr>
              <a:t>Socioeconomic Balance of Beneficiaries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endParaRPr lang="de-DE"/>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AA54-4751-BD91-ADFFEFF719FD}"/>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AA54-4751-BD91-ADFFEFF719F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AA54-4751-BD91-ADFFEFF719FD}"/>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AA54-4751-BD91-ADFFEFF719FD}"/>
              </c:ext>
            </c:extLst>
          </c:dPt>
          <c:cat>
            <c:strRef>
              <c:f>'OUTPUT Graphs'!$A$26:$A$29</c:f>
              <c:strCache>
                <c:ptCount val="4"/>
                <c:pt idx="0">
                  <c:v>Strata 1: _____</c:v>
                </c:pt>
                <c:pt idx="1">
                  <c:v>Strata 2:_____</c:v>
                </c:pt>
                <c:pt idx="2">
                  <c:v>Strata 3:_____</c:v>
                </c:pt>
                <c:pt idx="3">
                  <c:v>Strata 4:_____</c:v>
                </c:pt>
              </c:strCache>
            </c:strRef>
          </c:cat>
          <c:val>
            <c:numRef>
              <c:f>'OUTPUT Graphs'!$B$26:$B$29</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8000-41F3-B580-6C638AA16D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accent6">
        <a:lumMod val="20000"/>
        <a:lumOff val="80000"/>
      </a:schemeClr>
    </a:solidFill>
    <a:ln>
      <a:noFill/>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r>
              <a:rPr lang="en-US">
                <a:effectLst/>
              </a:rPr>
              <a:t>Land Ownership Breakdown of Project Beneficiaries</a:t>
            </a:r>
          </a:p>
        </c:rich>
      </c:tx>
      <c:layout>
        <c:manualLayout>
          <c:xMode val="edge"/>
          <c:yMode val="edge"/>
          <c:x val="0.11512917487924908"/>
          <c:y val="3.817913948243331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latin typeface="+mn-lt"/>
              <a:ea typeface="+mn-ea"/>
              <a:cs typeface="+mn-cs"/>
            </a:defRPr>
          </a:pPr>
          <a:endParaRPr lang="de-DE"/>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3A6E-4E3B-9F3F-980DCC7D577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3A6E-4E3B-9F3F-980DCC7D577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3A6E-4E3B-9F3F-980DCC7D577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3A6E-4E3B-9F3F-980DCC7D5773}"/>
              </c:ext>
            </c:extLst>
          </c:dPt>
          <c:cat>
            <c:strRef>
              <c:f>'OUTPUT Graphs'!$A$30:$A$33</c:f>
              <c:strCache>
                <c:ptCount val="4"/>
                <c:pt idx="0">
                  <c:v>Landowner</c:v>
                </c:pt>
                <c:pt idx="1">
                  <c:v>Tenant farmer</c:v>
                </c:pt>
                <c:pt idx="2">
                  <c:v>Tenant farmer on government land</c:v>
                </c:pt>
                <c:pt idx="3">
                  <c:v>Worker / Labourer</c:v>
                </c:pt>
              </c:strCache>
            </c:strRef>
          </c:cat>
          <c:val>
            <c:numRef>
              <c:f>'OUTPUT Graphs'!$B$30:$B$33</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6160-425A-B79E-DC93265AADE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accent6">
        <a:lumMod val="20000"/>
        <a:lumOff val="80000"/>
      </a:schemeClr>
    </a:solidFill>
    <a:ln>
      <a:noFill/>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109107</xdr:colOff>
      <xdr:row>1</xdr:row>
      <xdr:rowOff>8659</xdr:rowOff>
    </xdr:from>
    <xdr:to>
      <xdr:col>2</xdr:col>
      <xdr:colOff>333375</xdr:colOff>
      <xdr:row>37</xdr:row>
      <xdr:rowOff>227230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07" y="170584"/>
          <a:ext cx="1386318" cy="8208988"/>
        </a:xfrm>
        <a:prstGeom prst="rect">
          <a:avLst/>
        </a:prstGeom>
      </xdr:spPr>
    </xdr:pic>
    <xdr:clientData/>
  </xdr:twoCellAnchor>
  <xdr:twoCellAnchor editAs="oneCell">
    <xdr:from>
      <xdr:col>2</xdr:col>
      <xdr:colOff>337201</xdr:colOff>
      <xdr:row>1</xdr:row>
      <xdr:rowOff>0</xdr:rowOff>
    </xdr:from>
    <xdr:to>
      <xdr:col>9</xdr:col>
      <xdr:colOff>714376</xdr:colOff>
      <xdr:row>9</xdr:row>
      <xdr:rowOff>769</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9251" y="161925"/>
          <a:ext cx="4444350" cy="1296169"/>
        </a:xfrm>
        <a:prstGeom prst="rect">
          <a:avLst/>
        </a:prstGeom>
        <a:solidFill>
          <a:schemeClr val="accent3">
            <a:lumMod val="20000"/>
            <a:lumOff val="80000"/>
          </a:schemeClr>
        </a:solidFill>
        <a:ln>
          <a:noFill/>
        </a:ln>
      </xdr:spPr>
    </xdr:pic>
    <xdr:clientData/>
  </xdr:twoCellAnchor>
  <xdr:twoCellAnchor>
    <xdr:from>
      <xdr:col>3</xdr:col>
      <xdr:colOff>11205</xdr:colOff>
      <xdr:row>24</xdr:row>
      <xdr:rowOff>102176</xdr:rowOff>
    </xdr:from>
    <xdr:to>
      <xdr:col>9</xdr:col>
      <xdr:colOff>4774405</xdr:colOff>
      <xdr:row>30</xdr:row>
      <xdr:rowOff>0</xdr:rowOff>
    </xdr:to>
    <xdr:sp macro="" textlink="">
      <xdr:nvSpPr>
        <xdr:cNvPr id="4" name="Rechteck 3"/>
        <xdr:cNvSpPr/>
      </xdr:nvSpPr>
      <xdr:spPr>
        <a:xfrm>
          <a:off x="1761424" y="6364864"/>
          <a:ext cx="8263637" cy="1564699"/>
        </a:xfrm>
        <a:prstGeom prst="rect">
          <a:avLst/>
        </a:prstGeom>
        <a:solidFill>
          <a:srgbClr val="D7E4BD"/>
        </a:solidFill>
        <a:ln>
          <a:solidFill>
            <a:srgbClr val="77933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The user of this tool should provide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YES or NO answer to each of the questions of the 'Checklist' and weigh according to its importance to the project under assessment.</a:t>
          </a:r>
        </a:p>
        <a:p>
          <a:pPr marL="0" marR="0" lvl="0" indent="0" algn="l" defTabSz="914400" eaLnBrk="1" fontAlgn="auto" latinLnBrk="0" hangingPunct="1">
            <a:lnSpc>
              <a:spcPct val="100000"/>
            </a:lnSpc>
            <a:spcBef>
              <a:spcPts val="0"/>
            </a:spcBef>
            <a:spcAft>
              <a:spcPts val="0"/>
            </a:spcAft>
            <a:buClrTx/>
            <a:buSzTx/>
            <a:buFontTx/>
            <a:buNone/>
            <a:tabLst/>
            <a:defRPr/>
          </a:pPr>
          <a:r>
            <a:rPr lang="de-DE" sz="1100" b="0" i="0">
              <a:solidFill>
                <a:sysClr val="windowText" lastClr="000000"/>
              </a:solidFill>
              <a:effectLst/>
              <a:latin typeface="+mn-lt"/>
              <a:ea typeface="+mn-ea"/>
              <a:cs typeface="+mn-cs"/>
            </a:rPr>
            <a:t>●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White cells contain drop down lists or are for free text entry to describe the basis of any decision</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made</a:t>
          </a:r>
        </a:p>
      </xdr:txBody>
    </xdr:sp>
    <xdr:clientData/>
  </xdr:twoCellAnchor>
  <xdr:twoCellAnchor editAs="oneCell">
    <xdr:from>
      <xdr:col>6</xdr:col>
      <xdr:colOff>107576</xdr:colOff>
      <xdr:row>79</xdr:row>
      <xdr:rowOff>79375</xdr:rowOff>
    </xdr:from>
    <xdr:to>
      <xdr:col>8</xdr:col>
      <xdr:colOff>518832</xdr:colOff>
      <xdr:row>83</xdr:row>
      <xdr:rowOff>121478</xdr:rowOff>
    </xdr:to>
    <xdr:pic>
      <xdr:nvPicPr>
        <xdr:cNvPr id="5" name="Grafik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31826" y="17399000"/>
          <a:ext cx="1586006" cy="677103"/>
        </a:xfrm>
        <a:prstGeom prst="rect">
          <a:avLst/>
        </a:prstGeom>
      </xdr:spPr>
    </xdr:pic>
    <xdr:clientData/>
  </xdr:twoCellAnchor>
  <xdr:twoCellAnchor editAs="oneCell">
    <xdr:from>
      <xdr:col>7</xdr:col>
      <xdr:colOff>54575</xdr:colOff>
      <xdr:row>2</xdr:row>
      <xdr:rowOff>15876</xdr:rowOff>
    </xdr:from>
    <xdr:to>
      <xdr:col>9</xdr:col>
      <xdr:colOff>723900</xdr:colOff>
      <xdr:row>9</xdr:row>
      <xdr:rowOff>1672</xdr:rowOff>
    </xdr:to>
    <xdr:pic>
      <xdr:nvPicPr>
        <xdr:cNvPr id="6" name="Grafik 5"/>
        <xdr:cNvPicPr preferRelativeResize="0">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662" t="13843"/>
        <a:stretch/>
      </xdr:blipFill>
      <xdr:spPr>
        <a:xfrm>
          <a:off x="4121750" y="339726"/>
          <a:ext cx="1831375" cy="1119271"/>
        </a:xfrm>
        <a:prstGeom prst="rect">
          <a:avLst/>
        </a:prstGeom>
        <a:solidFill>
          <a:schemeClr val="accent3">
            <a:lumMod val="20000"/>
            <a:lumOff val="80000"/>
          </a:schemeClr>
        </a:solidFill>
        <a:ln>
          <a:noFill/>
        </a:ln>
      </xdr:spPr>
    </xdr:pic>
    <xdr:clientData/>
  </xdr:twoCellAnchor>
  <xdr:oneCellAnchor>
    <xdr:from>
      <xdr:col>8</xdr:col>
      <xdr:colOff>0</xdr:colOff>
      <xdr:row>5</xdr:row>
      <xdr:rowOff>0</xdr:rowOff>
    </xdr:from>
    <xdr:ext cx="184731" cy="264560"/>
    <xdr:sp macro="" textlink="">
      <xdr:nvSpPr>
        <xdr:cNvPr id="7" name="Textfeld 6"/>
        <xdr:cNvSpPr txBox="1"/>
      </xdr:nvSpPr>
      <xdr:spPr>
        <a:xfrm>
          <a:off x="46482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0</xdr:colOff>
      <xdr:row>32</xdr:row>
      <xdr:rowOff>0</xdr:rowOff>
    </xdr:from>
    <xdr:ext cx="184731" cy="264560"/>
    <xdr:sp macro="" textlink="">
      <xdr:nvSpPr>
        <xdr:cNvPr id="8" name="Textfeld 7"/>
        <xdr:cNvSpPr txBox="1"/>
      </xdr:nvSpPr>
      <xdr:spPr>
        <a:xfrm>
          <a:off x="1743075"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2</xdr:col>
      <xdr:colOff>381000</xdr:colOff>
      <xdr:row>11</xdr:row>
      <xdr:rowOff>47625</xdr:rowOff>
    </xdr:from>
    <xdr:to>
      <xdr:col>9</xdr:col>
      <xdr:colOff>607050</xdr:colOff>
      <xdr:row>14</xdr:row>
      <xdr:rowOff>92886</xdr:rowOff>
    </xdr:to>
    <xdr:grpSp>
      <xdr:nvGrpSpPr>
        <xdr:cNvPr id="9" name="Gruppieren 9"/>
        <xdr:cNvGrpSpPr>
          <a:grpSpLocks noChangeAspect="1"/>
        </xdr:cNvGrpSpPr>
      </xdr:nvGrpSpPr>
      <xdr:grpSpPr>
        <a:xfrm>
          <a:off x="1547813" y="1881188"/>
          <a:ext cx="4309893" cy="545323"/>
          <a:chOff x="309337" y="3382268"/>
          <a:chExt cx="10920586" cy="1238051"/>
        </a:xfrm>
      </xdr:grpSpPr>
      <xdr:pic>
        <xdr:nvPicPr>
          <xdr:cNvPr id="10" name="Inhaltsplatzhalter 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9117"/>
          <a:stretch/>
        </xdr:blipFill>
        <xdr:spPr>
          <a:xfrm>
            <a:off x="1673090" y="3382268"/>
            <a:ext cx="9556833" cy="1238051"/>
          </a:xfrm>
          <a:prstGeom prst="rect">
            <a:avLst/>
          </a:prstGeom>
        </xdr:spPr>
      </xdr:pic>
      <xdr:pic>
        <xdr:nvPicPr>
          <xdr:cNvPr id="11" name="Grafik 11"/>
          <xdr:cNvPicPr>
            <a:picLocks noChangeAspect="1"/>
          </xdr:cNvPicPr>
        </xdr:nvPicPr>
        <xdr:blipFill rotWithShape="1">
          <a:blip xmlns:r="http://schemas.openxmlformats.org/officeDocument/2006/relationships" r:embed="rId6"/>
          <a:srcRect r="2320"/>
          <a:stretch/>
        </xdr:blipFill>
        <xdr:spPr>
          <a:xfrm>
            <a:off x="309337" y="3538331"/>
            <a:ext cx="2227130" cy="91617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25397</xdr:rowOff>
    </xdr:from>
    <xdr:to>
      <xdr:col>18</xdr:col>
      <xdr:colOff>428625</xdr:colOff>
      <xdr:row>39</xdr:row>
      <xdr:rowOff>190499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553357</xdr:colOff>
      <xdr:row>39</xdr:row>
      <xdr:rowOff>279400</xdr:rowOff>
    </xdr:from>
    <xdr:to>
      <xdr:col>18</xdr:col>
      <xdr:colOff>396875</xdr:colOff>
      <xdr:row>52</xdr:row>
      <xdr:rowOff>158750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39</xdr:row>
      <xdr:rowOff>281671</xdr:rowOff>
    </xdr:from>
    <xdr:to>
      <xdr:col>3</xdr:col>
      <xdr:colOff>166687</xdr:colOff>
      <xdr:row>52</xdr:row>
      <xdr:rowOff>166686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227920</xdr:colOff>
      <xdr:row>39</xdr:row>
      <xdr:rowOff>280535</xdr:rowOff>
    </xdr:from>
    <xdr:to>
      <xdr:col>10</xdr:col>
      <xdr:colOff>476250</xdr:colOff>
      <xdr:row>52</xdr:row>
      <xdr:rowOff>158750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247650</xdr:colOff>
      <xdr:row>2</xdr:row>
      <xdr:rowOff>142875</xdr:rowOff>
    </xdr:from>
    <xdr:to>
      <xdr:col>7</xdr:col>
      <xdr:colOff>177053</xdr:colOff>
      <xdr:row>6</xdr:row>
      <xdr:rowOff>142875</xdr:rowOff>
    </xdr:to>
    <xdr:pic>
      <xdr:nvPicPr>
        <xdr:cNvPr id="2" name="Picture 1" descr="http://www.fao.org/nr/water/aquastat/common/FAO-logo%202014.png">
          <a:extLst>
            <a:ext uri="{FF2B5EF4-FFF2-40B4-BE49-F238E27FC236}">
              <a16:creationId xmlns:a16="http://schemas.microsoft.com/office/drawing/2014/main" xmlns="" id="{00227E30-D5A0-4C0A-9356-0575BEC85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523875"/>
          <a:ext cx="376797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21</xdr:row>
          <xdr:rowOff>0</xdr:rowOff>
        </xdr:from>
        <xdr:to>
          <xdr:col>0</xdr:col>
          <xdr:colOff>1181100</xdr:colOff>
          <xdr:row>24</xdr:row>
          <xdr:rowOff>114300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poweringag.org/" TargetMode="External"/><Relationship Id="rId2" Type="http://schemas.openxmlformats.org/officeDocument/2006/relationships/hyperlink" Target="mailto:Powering.Agriculture@giz.de" TargetMode="External"/><Relationship Id="rId1" Type="http://schemas.openxmlformats.org/officeDocument/2006/relationships/hyperlink" Target="https://energypedia.info/wiki/Toolbox_on_SPI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6.bin"/><Relationship Id="rId7" Type="http://schemas.openxmlformats.org/officeDocument/2006/relationships/image" Target="../media/image8.emf"/><Relationship Id="rId2" Type="http://schemas.openxmlformats.org/officeDocument/2006/relationships/hyperlink" Target="http://www.fao.org/agroecology/knowledge/10-elements/en/" TargetMode="External"/><Relationship Id="rId1" Type="http://schemas.openxmlformats.org/officeDocument/2006/relationships/hyperlink" Target="https://ec.europa.eu/agriculture/publi/reports/sustain/index_en.pdf"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1:J84"/>
  <sheetViews>
    <sheetView tabSelected="1" view="pageBreakPreview" zoomScale="80" zoomScaleNormal="80" zoomScaleSheetLayoutView="80" workbookViewId="0">
      <selection activeCell="J15" sqref="J15"/>
    </sheetView>
  </sheetViews>
  <sheetFormatPr defaultColWidth="11.42578125" defaultRowHeight="12.75" x14ac:dyDescent="0.2"/>
  <cols>
    <col min="1" max="9" width="8.7109375" style="15" customWidth="1"/>
    <col min="10" max="10" width="74" style="15" customWidth="1"/>
    <col min="11" max="16384" width="11.42578125" style="15"/>
  </cols>
  <sheetData>
    <row r="1" spans="1:10" ht="12.75" customHeight="1" x14ac:dyDescent="0.2">
      <c r="A1" s="17"/>
      <c r="B1" s="18"/>
      <c r="C1" s="18"/>
      <c r="D1" s="18"/>
      <c r="E1" s="18"/>
      <c r="F1" s="18"/>
      <c r="G1" s="18"/>
      <c r="H1" s="18"/>
      <c r="I1" s="18"/>
      <c r="J1" s="19"/>
    </row>
    <row r="2" spans="1:10" ht="12.75" customHeight="1" x14ac:dyDescent="0.2">
      <c r="A2" s="20"/>
      <c r="B2" s="21"/>
      <c r="C2" s="21"/>
      <c r="D2" s="21"/>
      <c r="E2" s="21"/>
      <c r="F2" s="21"/>
      <c r="G2" s="21"/>
      <c r="H2" s="21"/>
      <c r="I2" s="21"/>
      <c r="J2" s="22"/>
    </row>
    <row r="3" spans="1:10" ht="12.75" customHeight="1" x14ac:dyDescent="0.2">
      <c r="A3" s="20"/>
      <c r="B3" s="21"/>
      <c r="C3" s="21"/>
      <c r="D3" s="21"/>
      <c r="E3" s="21"/>
      <c r="F3" s="21"/>
      <c r="G3" s="21"/>
      <c r="H3" s="21"/>
      <c r="I3" s="21"/>
      <c r="J3" s="22"/>
    </row>
    <row r="4" spans="1:10" ht="12.75" customHeight="1" x14ac:dyDescent="0.2">
      <c r="A4" s="20"/>
      <c r="B4" s="21"/>
      <c r="C4" s="21"/>
      <c r="D4" s="21"/>
      <c r="E4" s="21"/>
      <c r="F4" s="21"/>
      <c r="G4" s="21"/>
      <c r="H4" s="21"/>
      <c r="I4" s="21"/>
      <c r="J4" s="22"/>
    </row>
    <row r="5" spans="1:10" ht="12.75" customHeight="1" x14ac:dyDescent="0.2">
      <c r="A5" s="20"/>
      <c r="B5" s="21"/>
      <c r="C5" s="21"/>
      <c r="D5" s="21"/>
      <c r="E5" s="21"/>
      <c r="F5" s="21"/>
      <c r="G5" s="21"/>
      <c r="H5" s="21"/>
      <c r="I5" s="21"/>
      <c r="J5" s="22"/>
    </row>
    <row r="6" spans="1:10" ht="12.75" customHeight="1" x14ac:dyDescent="0.2">
      <c r="A6" s="20"/>
      <c r="B6" s="21"/>
      <c r="C6" s="21"/>
      <c r="D6" s="21"/>
      <c r="E6" s="21"/>
      <c r="F6" s="21"/>
      <c r="G6" s="21"/>
      <c r="H6" s="21"/>
      <c r="I6" s="21"/>
      <c r="J6" s="22"/>
    </row>
    <row r="7" spans="1:10" ht="12.75" customHeight="1" x14ac:dyDescent="0.2">
      <c r="A7" s="20"/>
      <c r="B7" s="21"/>
      <c r="C7" s="21"/>
      <c r="D7" s="21"/>
      <c r="E7" s="21"/>
      <c r="F7" s="21"/>
      <c r="G7" s="21"/>
      <c r="H7" s="21"/>
      <c r="I7" s="21"/>
      <c r="J7" s="22"/>
    </row>
    <row r="8" spans="1:10" ht="12.75" customHeight="1" x14ac:dyDescent="0.2">
      <c r="A8" s="20"/>
      <c r="B8" s="21"/>
      <c r="C8" s="21"/>
      <c r="D8" s="21"/>
      <c r="E8" s="21"/>
      <c r="F8" s="21"/>
      <c r="G8" s="21"/>
      <c r="H8" s="21"/>
      <c r="I8" s="21"/>
      <c r="J8" s="22"/>
    </row>
    <row r="9" spans="1:10" ht="12.75" customHeight="1" x14ac:dyDescent="0.2">
      <c r="A9" s="20"/>
      <c r="B9" s="21"/>
      <c r="C9" s="21"/>
      <c r="D9" s="21"/>
      <c r="E9" s="21"/>
      <c r="F9" s="21"/>
      <c r="G9" s="21"/>
      <c r="H9" s="21"/>
      <c r="I9" s="21"/>
      <c r="J9" s="22"/>
    </row>
    <row r="10" spans="1:10" ht="12.75" customHeight="1" x14ac:dyDescent="0.2">
      <c r="A10" s="20"/>
      <c r="B10" s="21"/>
      <c r="C10" s="21"/>
      <c r="D10" s="21"/>
      <c r="E10" s="21"/>
      <c r="F10" s="21"/>
      <c r="G10" s="21"/>
      <c r="H10" s="21"/>
      <c r="I10" s="21"/>
      <c r="J10" s="22"/>
    </row>
    <row r="11" spans="1:10" ht="12.75" customHeight="1" x14ac:dyDescent="0.2">
      <c r="A11" s="20"/>
      <c r="B11" s="21"/>
      <c r="C11" s="21"/>
      <c r="D11" s="187" t="s">
        <v>34</v>
      </c>
      <c r="E11" s="187"/>
      <c r="F11" s="187"/>
      <c r="G11" s="187"/>
      <c r="H11" s="187"/>
      <c r="I11" s="187"/>
      <c r="J11" s="188"/>
    </row>
    <row r="12" spans="1:10" ht="12.75" customHeight="1" x14ac:dyDescent="0.2">
      <c r="A12" s="20"/>
      <c r="B12" s="21"/>
      <c r="C12" s="21"/>
      <c r="D12" s="21"/>
      <c r="E12" s="21"/>
      <c r="F12" s="21"/>
      <c r="G12" s="21"/>
      <c r="H12" s="21"/>
      <c r="I12" s="21"/>
      <c r="J12" s="22"/>
    </row>
    <row r="13" spans="1:10" ht="12.75" customHeight="1" x14ac:dyDescent="0.2">
      <c r="A13" s="20"/>
      <c r="B13" s="21"/>
      <c r="C13" s="21"/>
      <c r="D13" s="21"/>
      <c r="E13" s="21"/>
      <c r="F13" s="21"/>
      <c r="G13" s="21"/>
      <c r="H13" s="21"/>
      <c r="I13" s="21"/>
      <c r="J13" s="22"/>
    </row>
    <row r="14" spans="1:10" ht="12.75" customHeight="1" x14ac:dyDescent="0.2">
      <c r="A14" s="20"/>
      <c r="B14" s="21"/>
      <c r="C14" s="21"/>
      <c r="D14" s="21"/>
      <c r="E14" s="21"/>
      <c r="F14" s="21"/>
      <c r="G14" s="21"/>
      <c r="H14" s="21"/>
      <c r="I14" s="21"/>
      <c r="J14" s="22"/>
    </row>
    <row r="15" spans="1:10" ht="12.75" customHeight="1" x14ac:dyDescent="0.2">
      <c r="A15" s="20"/>
      <c r="B15" s="21"/>
      <c r="C15" s="21"/>
      <c r="D15" s="21"/>
      <c r="E15" s="21"/>
      <c r="F15" s="21"/>
      <c r="G15" s="21"/>
      <c r="H15" s="21"/>
      <c r="I15" s="21"/>
      <c r="J15" s="22"/>
    </row>
    <row r="16" spans="1:10" ht="12.75" customHeight="1" x14ac:dyDescent="0.2">
      <c r="A16" s="20"/>
      <c r="B16" s="21"/>
      <c r="C16" s="21"/>
      <c r="D16" s="189" t="s">
        <v>159</v>
      </c>
      <c r="E16" s="189"/>
      <c r="F16" s="189"/>
      <c r="G16" s="189"/>
      <c r="H16" s="189"/>
      <c r="I16" s="189"/>
      <c r="J16" s="190"/>
    </row>
    <row r="17" spans="1:10" ht="12.75" customHeight="1" x14ac:dyDescent="0.2">
      <c r="A17" s="20"/>
      <c r="B17" s="21"/>
      <c r="C17" s="21"/>
      <c r="D17" s="21"/>
      <c r="E17" s="21"/>
      <c r="F17" s="21"/>
      <c r="G17" s="21"/>
      <c r="H17" s="21"/>
      <c r="I17" s="21"/>
      <c r="J17" s="22"/>
    </row>
    <row r="18" spans="1:10" ht="12.75" customHeight="1" x14ac:dyDescent="0.2">
      <c r="A18" s="20"/>
      <c r="B18" s="21"/>
      <c r="C18" s="21"/>
      <c r="D18" s="184" t="s">
        <v>35</v>
      </c>
      <c r="E18" s="184"/>
      <c r="F18" s="184"/>
      <c r="G18" s="184"/>
      <c r="H18" s="184"/>
      <c r="I18" s="184"/>
      <c r="J18" s="191"/>
    </row>
    <row r="19" spans="1:10" ht="12.75" customHeight="1" x14ac:dyDescent="0.2">
      <c r="A19" s="20"/>
      <c r="B19" s="21"/>
      <c r="C19" s="21"/>
      <c r="D19" s="192" t="s">
        <v>284</v>
      </c>
      <c r="E19" s="193"/>
      <c r="F19" s="193"/>
      <c r="G19" s="193"/>
      <c r="H19" s="193"/>
      <c r="I19" s="193"/>
      <c r="J19" s="194"/>
    </row>
    <row r="20" spans="1:10" ht="12.75" customHeight="1" x14ac:dyDescent="0.2">
      <c r="A20" s="20"/>
      <c r="B20" s="21"/>
      <c r="C20" s="21"/>
      <c r="D20" s="193"/>
      <c r="E20" s="193"/>
      <c r="F20" s="193"/>
      <c r="G20" s="193"/>
      <c r="H20" s="193"/>
      <c r="I20" s="193"/>
      <c r="J20" s="194"/>
    </row>
    <row r="21" spans="1:10" ht="78.75" customHeight="1" x14ac:dyDescent="0.2">
      <c r="A21" s="20"/>
      <c r="B21" s="21"/>
      <c r="C21" s="21"/>
      <c r="D21" s="193"/>
      <c r="E21" s="193"/>
      <c r="F21" s="193"/>
      <c r="G21" s="193"/>
      <c r="H21" s="193"/>
      <c r="I21" s="193"/>
      <c r="J21" s="194"/>
    </row>
    <row r="22" spans="1:10" ht="126" customHeight="1" x14ac:dyDescent="0.2">
      <c r="A22" s="20"/>
      <c r="B22" s="21"/>
      <c r="C22" s="21"/>
      <c r="D22" s="193"/>
      <c r="E22" s="193"/>
      <c r="F22" s="193"/>
      <c r="G22" s="193"/>
      <c r="H22" s="193"/>
      <c r="I22" s="193"/>
      <c r="J22" s="194"/>
    </row>
    <row r="23" spans="1:10" ht="12.75" customHeight="1" x14ac:dyDescent="0.2">
      <c r="A23" s="20"/>
      <c r="B23" s="21"/>
      <c r="C23" s="21"/>
      <c r="D23" s="35"/>
      <c r="E23" s="35"/>
      <c r="F23" s="35"/>
      <c r="G23" s="35"/>
      <c r="H23" s="35"/>
      <c r="I23" s="35"/>
      <c r="J23" s="36"/>
    </row>
    <row r="24" spans="1:10" ht="12.75" customHeight="1" x14ac:dyDescent="0.2">
      <c r="A24" s="20"/>
      <c r="B24" s="21"/>
      <c r="C24" s="21"/>
      <c r="D24" s="184" t="s">
        <v>36</v>
      </c>
      <c r="E24" s="184"/>
      <c r="F24" s="184"/>
      <c r="G24" s="184"/>
      <c r="H24" s="184"/>
      <c r="I24" s="184"/>
      <c r="J24" s="191"/>
    </row>
    <row r="25" spans="1:10" ht="12.75" customHeight="1" x14ac:dyDescent="0.2">
      <c r="A25" s="20"/>
      <c r="B25" s="21"/>
      <c r="C25" s="21"/>
      <c r="D25" s="21"/>
      <c r="E25" s="21"/>
      <c r="F25" s="21"/>
      <c r="G25" s="21"/>
      <c r="H25" s="21"/>
      <c r="I25" s="21"/>
      <c r="J25" s="22"/>
    </row>
    <row r="26" spans="1:10" ht="12.75" customHeight="1" x14ac:dyDescent="0.2">
      <c r="A26" s="20"/>
      <c r="B26" s="21"/>
      <c r="C26" s="21"/>
      <c r="D26" s="21"/>
      <c r="E26" s="21"/>
      <c r="F26" s="21"/>
      <c r="G26" s="21"/>
      <c r="H26" s="21"/>
      <c r="I26" s="21"/>
      <c r="J26" s="22"/>
    </row>
    <row r="27" spans="1:10" ht="12.75" customHeight="1" x14ac:dyDescent="0.2">
      <c r="A27" s="20"/>
      <c r="B27" s="21"/>
      <c r="C27" s="21"/>
      <c r="D27" s="21"/>
      <c r="E27" s="21"/>
      <c r="F27" s="21"/>
      <c r="G27" s="21"/>
      <c r="H27" s="21"/>
      <c r="I27" s="21"/>
      <c r="J27" s="22"/>
    </row>
    <row r="28" spans="1:10" ht="12.75" customHeight="1" x14ac:dyDescent="0.2">
      <c r="A28" s="20"/>
      <c r="B28" s="21"/>
      <c r="C28" s="21"/>
      <c r="D28" s="21"/>
      <c r="E28" s="21"/>
      <c r="F28" s="21"/>
      <c r="G28" s="21"/>
      <c r="H28" s="21"/>
      <c r="I28" s="21"/>
      <c r="J28" s="22"/>
    </row>
    <row r="29" spans="1:10" ht="12.75" customHeight="1" x14ac:dyDescent="0.2">
      <c r="A29" s="20"/>
      <c r="B29" s="21"/>
      <c r="C29" s="21"/>
      <c r="D29" s="21"/>
      <c r="E29" s="21"/>
      <c r="F29" s="21"/>
      <c r="G29" s="21"/>
      <c r="H29" s="21"/>
      <c r="I29" s="21"/>
      <c r="J29" s="22"/>
    </row>
    <row r="30" spans="1:10" ht="12.75" customHeight="1" x14ac:dyDescent="0.2">
      <c r="A30" s="20"/>
      <c r="B30" s="21"/>
      <c r="C30" s="21"/>
      <c r="D30" s="21"/>
      <c r="E30" s="21"/>
      <c r="F30" s="21"/>
      <c r="G30" s="21"/>
      <c r="H30" s="21"/>
      <c r="I30" s="21"/>
      <c r="J30" s="22"/>
    </row>
    <row r="31" spans="1:10" ht="12.75" customHeight="1" x14ac:dyDescent="0.2">
      <c r="A31" s="20"/>
      <c r="B31" s="21"/>
      <c r="C31" s="21"/>
      <c r="D31" s="23"/>
      <c r="E31" s="23"/>
      <c r="F31" s="23"/>
      <c r="G31" s="23"/>
      <c r="H31" s="23"/>
      <c r="I31" s="23"/>
      <c r="J31" s="24"/>
    </row>
    <row r="32" spans="1:10" ht="12.75" customHeight="1" x14ac:dyDescent="0.2">
      <c r="A32" s="20"/>
      <c r="B32" s="21"/>
      <c r="C32" s="21"/>
      <c r="D32" s="184" t="s">
        <v>37</v>
      </c>
      <c r="E32" s="184"/>
      <c r="F32" s="184"/>
      <c r="G32" s="184"/>
      <c r="H32" s="184"/>
      <c r="I32" s="184"/>
      <c r="J32" s="191"/>
    </row>
    <row r="33" spans="1:10" ht="12.75" customHeight="1" x14ac:dyDescent="0.2">
      <c r="A33" s="20"/>
      <c r="B33" s="21"/>
      <c r="C33" s="21"/>
      <c r="D33" s="21" t="s">
        <v>38</v>
      </c>
      <c r="E33" s="21"/>
      <c r="F33" s="21"/>
      <c r="G33" s="21"/>
      <c r="H33" s="21"/>
      <c r="I33" s="21"/>
      <c r="J33" s="22"/>
    </row>
    <row r="34" spans="1:10" ht="12.75" customHeight="1" thickBot="1" x14ac:dyDescent="0.25">
      <c r="A34" s="20"/>
      <c r="B34" s="21"/>
      <c r="C34" s="21"/>
      <c r="D34" s="21"/>
      <c r="E34" s="21"/>
      <c r="F34" s="21"/>
      <c r="G34" s="21"/>
      <c r="H34" s="21"/>
      <c r="I34" s="21"/>
      <c r="J34" s="22"/>
    </row>
    <row r="35" spans="1:10" ht="17.25" customHeight="1" x14ac:dyDescent="0.2">
      <c r="A35" s="20"/>
      <c r="B35" s="21"/>
      <c r="C35" s="21"/>
      <c r="D35" s="169" t="s">
        <v>273</v>
      </c>
      <c r="E35" s="170"/>
      <c r="F35" s="171"/>
      <c r="G35" s="177" t="s">
        <v>275</v>
      </c>
      <c r="H35" s="178"/>
      <c r="I35" s="178"/>
      <c r="J35" s="179"/>
    </row>
    <row r="36" spans="1:10" ht="11.25" customHeight="1" x14ac:dyDescent="0.2">
      <c r="A36" s="20"/>
      <c r="B36" s="21"/>
      <c r="C36" s="21"/>
      <c r="D36" s="172"/>
      <c r="E36" s="161"/>
      <c r="F36" s="173"/>
      <c r="G36" s="180"/>
      <c r="H36" s="162"/>
      <c r="I36" s="162"/>
      <c r="J36" s="167"/>
    </row>
    <row r="37" spans="1:10" ht="5.25" customHeight="1" thickBot="1" x14ac:dyDescent="0.25">
      <c r="A37" s="20"/>
      <c r="B37" s="21"/>
      <c r="C37" s="21"/>
      <c r="D37" s="174"/>
      <c r="E37" s="175"/>
      <c r="F37" s="176"/>
      <c r="G37" s="181"/>
      <c r="H37" s="182"/>
      <c r="I37" s="182"/>
      <c r="J37" s="183"/>
    </row>
    <row r="38" spans="1:10" ht="22.5" customHeight="1" x14ac:dyDescent="0.2">
      <c r="A38" s="20"/>
      <c r="B38" s="21"/>
      <c r="C38" s="21"/>
      <c r="D38" s="169" t="s">
        <v>274</v>
      </c>
      <c r="E38" s="170"/>
      <c r="F38" s="170"/>
      <c r="G38" s="177" t="s">
        <v>276</v>
      </c>
      <c r="H38" s="178"/>
      <c r="I38" s="178"/>
      <c r="J38" s="179"/>
    </row>
    <row r="39" spans="1:10" ht="9.75" customHeight="1" x14ac:dyDescent="0.2">
      <c r="A39" s="20"/>
      <c r="B39" s="21"/>
      <c r="C39" s="21"/>
      <c r="D39" s="172"/>
      <c r="E39" s="161"/>
      <c r="F39" s="161"/>
      <c r="G39" s="180"/>
      <c r="H39" s="162"/>
      <c r="I39" s="162"/>
      <c r="J39" s="167"/>
    </row>
    <row r="40" spans="1:10" ht="2.25" customHeight="1" thickBot="1" x14ac:dyDescent="0.25">
      <c r="A40" s="20"/>
      <c r="B40" s="21"/>
      <c r="C40" s="21"/>
      <c r="D40" s="172"/>
      <c r="E40" s="161"/>
      <c r="F40" s="161"/>
      <c r="G40" s="180"/>
      <c r="H40" s="162"/>
      <c r="I40" s="162"/>
      <c r="J40" s="167"/>
    </row>
    <row r="41" spans="1:10" ht="31.5" customHeight="1" x14ac:dyDescent="0.2">
      <c r="A41" s="20"/>
      <c r="B41" s="21"/>
      <c r="C41" s="21"/>
      <c r="D41" s="169" t="s">
        <v>277</v>
      </c>
      <c r="E41" s="170"/>
      <c r="F41" s="171"/>
      <c r="G41" s="177" t="s">
        <v>278</v>
      </c>
      <c r="H41" s="178"/>
      <c r="I41" s="178"/>
      <c r="J41" s="179"/>
    </row>
    <row r="42" spans="1:10" ht="3" customHeight="1" thickBot="1" x14ac:dyDescent="0.25">
      <c r="A42" s="20"/>
      <c r="B42" s="21"/>
      <c r="C42" s="21"/>
      <c r="D42" s="174"/>
      <c r="E42" s="175"/>
      <c r="F42" s="176"/>
      <c r="G42" s="181"/>
      <c r="H42" s="182"/>
      <c r="I42" s="182"/>
      <c r="J42" s="183"/>
    </row>
    <row r="43" spans="1:10" ht="16.5" customHeight="1" x14ac:dyDescent="0.2">
      <c r="A43" s="20"/>
      <c r="B43" s="21"/>
      <c r="C43" s="21"/>
      <c r="D43" s="169" t="s">
        <v>281</v>
      </c>
      <c r="E43" s="170"/>
      <c r="F43" s="171"/>
      <c r="G43" s="177" t="s">
        <v>279</v>
      </c>
      <c r="H43" s="178"/>
      <c r="I43" s="178"/>
      <c r="J43" s="179"/>
    </row>
    <row r="44" spans="1:10" ht="16.5" customHeight="1" thickBot="1" x14ac:dyDescent="0.25">
      <c r="A44" s="20"/>
      <c r="B44" s="21"/>
      <c r="C44" s="21"/>
      <c r="D44" s="174"/>
      <c r="E44" s="175"/>
      <c r="F44" s="176"/>
      <c r="G44" s="181"/>
      <c r="H44" s="182"/>
      <c r="I44" s="182"/>
      <c r="J44" s="183"/>
    </row>
    <row r="45" spans="1:10" ht="16.5" customHeight="1" x14ac:dyDescent="0.2">
      <c r="A45" s="20"/>
      <c r="B45" s="21"/>
      <c r="C45" s="21"/>
      <c r="D45" s="169" t="s">
        <v>282</v>
      </c>
      <c r="E45" s="170"/>
      <c r="F45" s="171"/>
      <c r="G45" s="177" t="s">
        <v>280</v>
      </c>
      <c r="H45" s="178"/>
      <c r="I45" s="178"/>
      <c r="J45" s="179"/>
    </row>
    <row r="46" spans="1:10" ht="16.5" customHeight="1" thickBot="1" x14ac:dyDescent="0.25">
      <c r="A46" s="20"/>
      <c r="B46" s="21"/>
      <c r="C46" s="21"/>
      <c r="D46" s="174"/>
      <c r="E46" s="175"/>
      <c r="F46" s="176"/>
      <c r="G46" s="181"/>
      <c r="H46" s="182"/>
      <c r="I46" s="182"/>
      <c r="J46" s="183"/>
    </row>
    <row r="47" spans="1:10" ht="12.75" customHeight="1" x14ac:dyDescent="0.2">
      <c r="A47" s="20"/>
      <c r="B47" s="21"/>
      <c r="C47" s="21"/>
      <c r="D47" s="11"/>
      <c r="E47" s="11"/>
      <c r="F47" s="11"/>
      <c r="G47" s="10"/>
      <c r="H47" s="10"/>
      <c r="I47" s="10"/>
      <c r="J47" s="25"/>
    </row>
    <row r="48" spans="1:10" ht="12.75" customHeight="1" x14ac:dyDescent="0.2">
      <c r="A48" s="20"/>
      <c r="B48" s="21"/>
      <c r="C48" s="21"/>
      <c r="D48" s="184" t="s">
        <v>39</v>
      </c>
      <c r="E48" s="185"/>
      <c r="F48" s="185"/>
      <c r="G48" s="185"/>
      <c r="H48" s="185"/>
      <c r="I48" s="185"/>
      <c r="J48" s="186"/>
    </row>
    <row r="49" spans="1:10" ht="12.75" customHeight="1" x14ac:dyDescent="0.2">
      <c r="A49" s="20"/>
      <c r="B49" s="21"/>
      <c r="C49" s="21"/>
      <c r="D49" s="162" t="s">
        <v>40</v>
      </c>
      <c r="E49" s="162"/>
      <c r="F49" s="162" t="s">
        <v>41</v>
      </c>
      <c r="G49" s="162"/>
      <c r="H49" s="21"/>
      <c r="I49" s="21"/>
      <c r="J49" s="22"/>
    </row>
    <row r="50" spans="1:10" ht="12.75" customHeight="1" x14ac:dyDescent="0.2">
      <c r="A50" s="20"/>
      <c r="B50" s="21"/>
      <c r="C50" s="21"/>
      <c r="D50" s="168" t="s">
        <v>272</v>
      </c>
      <c r="E50" s="162"/>
      <c r="F50" s="162" t="s">
        <v>42</v>
      </c>
      <c r="G50" s="162"/>
      <c r="H50" s="162"/>
      <c r="I50" s="162"/>
      <c r="J50" s="167"/>
    </row>
    <row r="51" spans="1:10" ht="12.75" customHeight="1" x14ac:dyDescent="0.2">
      <c r="A51" s="20"/>
      <c r="B51" s="21"/>
      <c r="C51" s="21"/>
      <c r="D51" s="162"/>
      <c r="E51" s="162"/>
      <c r="F51" s="162"/>
      <c r="G51" s="162"/>
      <c r="H51" s="162"/>
      <c r="I51" s="162"/>
      <c r="J51" s="167"/>
    </row>
    <row r="52" spans="1:10" ht="12.75" customHeight="1" x14ac:dyDescent="0.2">
      <c r="A52" s="20"/>
      <c r="B52" s="21"/>
      <c r="C52" s="21"/>
      <c r="D52" s="162" t="s">
        <v>43</v>
      </c>
      <c r="E52" s="162"/>
      <c r="F52" s="163" t="s">
        <v>44</v>
      </c>
      <c r="G52" s="162"/>
      <c r="H52" s="162"/>
      <c r="I52" s="21"/>
      <c r="J52" s="22"/>
    </row>
    <row r="53" spans="1:10" ht="12.75" customHeight="1" x14ac:dyDescent="0.2">
      <c r="A53" s="20"/>
      <c r="B53" s="21"/>
      <c r="C53" s="21"/>
      <c r="D53" s="161" t="s">
        <v>45</v>
      </c>
      <c r="E53" s="161"/>
      <c r="F53" s="164" t="s">
        <v>46</v>
      </c>
      <c r="G53" s="164"/>
      <c r="H53" s="164"/>
      <c r="I53" s="164"/>
      <c r="J53" s="165"/>
    </row>
    <row r="54" spans="1:10" ht="12.75" customHeight="1" x14ac:dyDescent="0.2">
      <c r="A54" s="20"/>
      <c r="B54" s="21"/>
      <c r="C54" s="21"/>
      <c r="D54" s="166" t="s">
        <v>47</v>
      </c>
      <c r="E54" s="166"/>
      <c r="F54" s="162" t="s">
        <v>48</v>
      </c>
      <c r="G54" s="162"/>
      <c r="H54" s="162"/>
      <c r="I54" s="162"/>
      <c r="J54" s="167"/>
    </row>
    <row r="55" spans="1:10" s="16" customFormat="1" ht="12.75" customHeight="1" x14ac:dyDescent="0.25">
      <c r="A55" s="12"/>
      <c r="B55" s="11"/>
      <c r="C55" s="11"/>
      <c r="D55" s="166"/>
      <c r="E55" s="166"/>
      <c r="F55" s="162"/>
      <c r="G55" s="162"/>
      <c r="H55" s="162"/>
      <c r="I55" s="162"/>
      <c r="J55" s="167"/>
    </row>
    <row r="56" spans="1:10" s="16" customFormat="1" ht="12.75" customHeight="1" x14ac:dyDescent="0.25">
      <c r="A56" s="12"/>
      <c r="B56" s="11"/>
      <c r="C56" s="11"/>
      <c r="D56" s="166"/>
      <c r="E56" s="166"/>
      <c r="F56" s="163" t="s">
        <v>49</v>
      </c>
      <c r="G56" s="163"/>
      <c r="H56" s="163"/>
      <c r="I56" s="13"/>
      <c r="J56" s="14"/>
    </row>
    <row r="57" spans="1:10" ht="12.75" customHeight="1" x14ac:dyDescent="0.2">
      <c r="A57" s="20"/>
      <c r="B57" s="21"/>
      <c r="C57" s="21"/>
      <c r="D57" s="162" t="s">
        <v>50</v>
      </c>
      <c r="E57" s="162"/>
      <c r="F57" s="162" t="s">
        <v>51</v>
      </c>
      <c r="G57" s="162"/>
      <c r="H57" s="162"/>
      <c r="I57" s="21"/>
      <c r="J57" s="22"/>
    </row>
    <row r="58" spans="1:10" ht="12.75" customHeight="1" x14ac:dyDescent="0.2">
      <c r="A58" s="20"/>
      <c r="B58" s="21"/>
      <c r="C58" s="21"/>
      <c r="D58" s="21"/>
      <c r="E58" s="21"/>
      <c r="F58" s="21"/>
      <c r="G58" s="21"/>
      <c r="H58" s="21"/>
      <c r="I58" s="21"/>
      <c r="J58" s="22"/>
    </row>
    <row r="59" spans="1:10" ht="12.75" customHeight="1" x14ac:dyDescent="0.2">
      <c r="A59" s="20"/>
      <c r="B59" s="21"/>
      <c r="C59" s="21"/>
      <c r="D59" s="162" t="s">
        <v>52</v>
      </c>
      <c r="E59" s="162"/>
      <c r="F59" s="162"/>
      <c r="G59" s="162"/>
      <c r="H59" s="162"/>
      <c r="I59" s="162"/>
      <c r="J59" s="167"/>
    </row>
    <row r="60" spans="1:10" ht="12.75" customHeight="1" x14ac:dyDescent="0.2">
      <c r="A60" s="20"/>
      <c r="B60" s="21"/>
      <c r="C60" s="21"/>
      <c r="D60" s="162"/>
      <c r="E60" s="162"/>
      <c r="F60" s="162"/>
      <c r="G60" s="162"/>
      <c r="H60" s="162"/>
      <c r="I60" s="162"/>
      <c r="J60" s="167"/>
    </row>
    <row r="61" spans="1:10" ht="12.75" customHeight="1" x14ac:dyDescent="0.2">
      <c r="A61" s="20"/>
      <c r="B61" s="21"/>
      <c r="C61" s="21"/>
      <c r="D61" s="162"/>
      <c r="E61" s="162"/>
      <c r="F61" s="162"/>
      <c r="G61" s="162"/>
      <c r="H61" s="162"/>
      <c r="I61" s="162"/>
      <c r="J61" s="167"/>
    </row>
    <row r="62" spans="1:10" ht="12.75" customHeight="1" x14ac:dyDescent="0.2">
      <c r="A62" s="20"/>
      <c r="B62" s="21"/>
      <c r="C62" s="21"/>
      <c r="D62" s="162"/>
      <c r="E62" s="162"/>
      <c r="F62" s="162"/>
      <c r="G62" s="162"/>
      <c r="H62" s="162"/>
      <c r="I62" s="162"/>
      <c r="J62" s="167"/>
    </row>
    <row r="63" spans="1:10" ht="12.75" customHeight="1" x14ac:dyDescent="0.2">
      <c r="A63" s="20"/>
      <c r="B63" s="21"/>
      <c r="C63" s="21"/>
      <c r="D63" s="162"/>
      <c r="E63" s="162"/>
      <c r="F63" s="162"/>
      <c r="G63" s="162"/>
      <c r="H63" s="162"/>
      <c r="I63" s="162"/>
      <c r="J63" s="167"/>
    </row>
    <row r="64" spans="1:10" ht="12.75" customHeight="1" x14ac:dyDescent="0.2">
      <c r="A64" s="20"/>
      <c r="B64" s="21"/>
      <c r="C64" s="21"/>
      <c r="D64" s="162"/>
      <c r="E64" s="162"/>
      <c r="F64" s="162"/>
      <c r="G64" s="162"/>
      <c r="H64" s="162"/>
      <c r="I64" s="162"/>
      <c r="J64" s="167"/>
    </row>
    <row r="65" spans="1:10" ht="12.75" customHeight="1" x14ac:dyDescent="0.2">
      <c r="A65" s="20"/>
      <c r="B65" s="21"/>
      <c r="C65" s="21"/>
      <c r="D65" s="162"/>
      <c r="E65" s="162"/>
      <c r="F65" s="162"/>
      <c r="G65" s="162"/>
      <c r="H65" s="162"/>
      <c r="I65" s="162"/>
      <c r="J65" s="167"/>
    </row>
    <row r="66" spans="1:10" ht="12.75" customHeight="1" x14ac:dyDescent="0.2">
      <c r="A66" s="20"/>
      <c r="B66" s="21"/>
      <c r="C66" s="21"/>
      <c r="D66" s="162"/>
      <c r="E66" s="162"/>
      <c r="F66" s="162"/>
      <c r="G66" s="162"/>
      <c r="H66" s="162"/>
      <c r="I66" s="162"/>
      <c r="J66" s="167"/>
    </row>
    <row r="67" spans="1:10" ht="12.75" customHeight="1" x14ac:dyDescent="0.2">
      <c r="A67" s="20"/>
      <c r="B67" s="21"/>
      <c r="C67" s="21"/>
      <c r="D67" s="162" t="s">
        <v>53</v>
      </c>
      <c r="E67" s="162"/>
      <c r="F67" s="162"/>
      <c r="G67" s="162"/>
      <c r="H67" s="162"/>
      <c r="I67" s="162"/>
      <c r="J67" s="167"/>
    </row>
    <row r="68" spans="1:10" ht="12.75" customHeight="1" x14ac:dyDescent="0.2">
      <c r="A68" s="20"/>
      <c r="B68" s="21"/>
      <c r="C68" s="21"/>
      <c r="D68" s="162"/>
      <c r="E68" s="162"/>
      <c r="F68" s="162"/>
      <c r="G68" s="162"/>
      <c r="H68" s="162"/>
      <c r="I68" s="162"/>
      <c r="J68" s="167"/>
    </row>
    <row r="69" spans="1:10" ht="12.75" customHeight="1" x14ac:dyDescent="0.2">
      <c r="A69" s="20"/>
      <c r="B69" s="21"/>
      <c r="C69" s="21"/>
      <c r="D69" s="162"/>
      <c r="E69" s="162"/>
      <c r="F69" s="162"/>
      <c r="G69" s="162"/>
      <c r="H69" s="162"/>
      <c r="I69" s="162"/>
      <c r="J69" s="167"/>
    </row>
    <row r="70" spans="1:10" ht="12.75" customHeight="1" x14ac:dyDescent="0.2">
      <c r="A70" s="20"/>
      <c r="B70" s="21"/>
      <c r="C70" s="21"/>
      <c r="D70" s="162"/>
      <c r="E70" s="162"/>
      <c r="F70" s="162"/>
      <c r="G70" s="162"/>
      <c r="H70" s="162"/>
      <c r="I70" s="162"/>
      <c r="J70" s="167"/>
    </row>
    <row r="71" spans="1:10" ht="12.75" customHeight="1" x14ac:dyDescent="0.2">
      <c r="A71" s="20"/>
      <c r="B71" s="21"/>
      <c r="C71" s="21"/>
      <c r="D71" s="162"/>
      <c r="E71" s="162"/>
      <c r="F71" s="162"/>
      <c r="G71" s="162"/>
      <c r="H71" s="162"/>
      <c r="I71" s="162"/>
      <c r="J71" s="167"/>
    </row>
    <row r="72" spans="1:10" ht="12.75" customHeight="1" x14ac:dyDescent="0.2">
      <c r="A72" s="20"/>
      <c r="B72" s="21"/>
      <c r="C72" s="21"/>
      <c r="D72" s="162"/>
      <c r="E72" s="162"/>
      <c r="F72" s="162"/>
      <c r="G72" s="162"/>
      <c r="H72" s="162"/>
      <c r="I72" s="162"/>
      <c r="J72" s="167"/>
    </row>
    <row r="73" spans="1:10" ht="12.75" customHeight="1" x14ac:dyDescent="0.2">
      <c r="A73" s="20"/>
      <c r="B73" s="21"/>
      <c r="C73" s="21"/>
      <c r="D73" s="162"/>
      <c r="E73" s="162"/>
      <c r="F73" s="162"/>
      <c r="G73" s="162"/>
      <c r="H73" s="162"/>
      <c r="I73" s="162"/>
      <c r="J73" s="167"/>
    </row>
    <row r="74" spans="1:10" ht="12.75" customHeight="1" x14ac:dyDescent="0.2">
      <c r="A74" s="20"/>
      <c r="B74" s="21"/>
      <c r="C74" s="21"/>
      <c r="D74" s="162"/>
      <c r="E74" s="162"/>
      <c r="F74" s="162"/>
      <c r="G74" s="162"/>
      <c r="H74" s="162"/>
      <c r="I74" s="162"/>
      <c r="J74" s="167"/>
    </row>
    <row r="75" spans="1:10" ht="12.75" customHeight="1" x14ac:dyDescent="0.2">
      <c r="A75" s="20"/>
      <c r="B75" s="21"/>
      <c r="C75" s="21"/>
      <c r="D75" s="162"/>
      <c r="E75" s="162"/>
      <c r="F75" s="162"/>
      <c r="G75" s="162"/>
      <c r="H75" s="162"/>
      <c r="I75" s="162"/>
      <c r="J75" s="167"/>
    </row>
    <row r="76" spans="1:10" ht="13.5" customHeight="1" x14ac:dyDescent="0.2">
      <c r="A76" s="20"/>
      <c r="B76" s="21"/>
      <c r="C76" s="21"/>
      <c r="D76" s="162" t="s">
        <v>54</v>
      </c>
      <c r="E76" s="162"/>
      <c r="F76" s="162"/>
      <c r="G76" s="162"/>
      <c r="H76" s="162"/>
      <c r="I76" s="162"/>
      <c r="J76" s="167"/>
    </row>
    <row r="77" spans="1:10" ht="12.75" customHeight="1" x14ac:dyDescent="0.2">
      <c r="A77" s="20"/>
      <c r="B77" s="21"/>
      <c r="C77" s="21"/>
      <c r="D77" s="162"/>
      <c r="E77" s="162"/>
      <c r="F77" s="162"/>
      <c r="G77" s="162"/>
      <c r="H77" s="162"/>
      <c r="I77" s="162"/>
      <c r="J77" s="167"/>
    </row>
    <row r="78" spans="1:10" ht="12.75" customHeight="1" x14ac:dyDescent="0.2">
      <c r="A78" s="20"/>
      <c r="B78" s="21"/>
      <c r="C78" s="21"/>
      <c r="D78" s="162"/>
      <c r="E78" s="162"/>
      <c r="F78" s="162"/>
      <c r="G78" s="162"/>
      <c r="H78" s="162"/>
      <c r="I78" s="162"/>
      <c r="J78" s="167"/>
    </row>
    <row r="79" spans="1:10" ht="12.75" customHeight="1" x14ac:dyDescent="0.2">
      <c r="A79" s="20"/>
      <c r="B79" s="21"/>
      <c r="C79" s="21"/>
      <c r="D79" s="162"/>
      <c r="E79" s="162"/>
      <c r="F79" s="162"/>
      <c r="G79" s="162"/>
      <c r="H79" s="162"/>
      <c r="I79" s="162"/>
      <c r="J79" s="167"/>
    </row>
    <row r="80" spans="1:10" ht="12.75" customHeight="1" x14ac:dyDescent="0.2">
      <c r="A80" s="20"/>
      <c r="B80" s="21"/>
      <c r="C80" s="21"/>
      <c r="D80" s="162"/>
      <c r="E80" s="162"/>
      <c r="F80" s="162"/>
      <c r="G80" s="162"/>
      <c r="H80" s="162"/>
      <c r="I80" s="162"/>
      <c r="J80" s="167"/>
    </row>
    <row r="81" spans="1:10" ht="12.75" customHeight="1" x14ac:dyDescent="0.2">
      <c r="A81" s="20"/>
      <c r="B81" s="21"/>
      <c r="C81" s="21"/>
      <c r="D81" s="21"/>
      <c r="E81" s="21"/>
      <c r="F81" s="21"/>
      <c r="G81" s="21"/>
      <c r="H81" s="21"/>
      <c r="I81" s="21"/>
      <c r="J81" s="22"/>
    </row>
    <row r="82" spans="1:10" ht="12.75" customHeight="1" x14ac:dyDescent="0.2">
      <c r="A82" s="20"/>
      <c r="B82" s="21"/>
      <c r="C82" s="21"/>
      <c r="D82" s="161" t="s">
        <v>55</v>
      </c>
      <c r="E82" s="161"/>
      <c r="F82" s="161"/>
      <c r="G82" s="21"/>
      <c r="H82" s="21"/>
      <c r="I82" s="21"/>
      <c r="J82" s="22"/>
    </row>
    <row r="83" spans="1:10" ht="12.75" customHeight="1" x14ac:dyDescent="0.2">
      <c r="A83" s="20"/>
      <c r="B83" s="21"/>
      <c r="C83" s="21"/>
      <c r="D83" s="21"/>
      <c r="E83" s="21"/>
      <c r="F83" s="21"/>
      <c r="G83" s="21"/>
      <c r="H83" s="21"/>
      <c r="I83" s="21"/>
      <c r="J83" s="22"/>
    </row>
    <row r="84" spans="1:10" ht="13.5" customHeight="1" thickBot="1" x14ac:dyDescent="0.25">
      <c r="A84" s="26"/>
      <c r="B84" s="27"/>
      <c r="C84" s="27"/>
      <c r="D84" s="27"/>
      <c r="E84" s="27"/>
      <c r="F84" s="27"/>
      <c r="G84" s="27"/>
      <c r="H84" s="27"/>
      <c r="I84" s="27"/>
      <c r="J84" s="28"/>
    </row>
  </sheetData>
  <sheetProtection algorithmName="SHA-512" hashValue="sStDtrbWBXpbBRoKDC8ktxB0fGvjK+Jpe8Zl6x4m+I/furDMatD25zvcvrCpWTeeAVg+l3T+WW8c5hC/237zWg==" saltValue="ShIhYKvs/HEuYCJG4BEtiA==" spinCount="100000" sheet="1" objects="1" scenarios="1"/>
  <mergeCells count="34">
    <mergeCell ref="D11:J11"/>
    <mergeCell ref="D16:J16"/>
    <mergeCell ref="D18:J18"/>
    <mergeCell ref="D24:J24"/>
    <mergeCell ref="D32:J32"/>
    <mergeCell ref="D19:J22"/>
    <mergeCell ref="D50:E51"/>
    <mergeCell ref="F50:J51"/>
    <mergeCell ref="D35:F37"/>
    <mergeCell ref="G35:J37"/>
    <mergeCell ref="D38:F40"/>
    <mergeCell ref="G38:J40"/>
    <mergeCell ref="D41:F42"/>
    <mergeCell ref="G41:J42"/>
    <mergeCell ref="D45:F46"/>
    <mergeCell ref="G45:J46"/>
    <mergeCell ref="D43:F44"/>
    <mergeCell ref="G43:J44"/>
    <mergeCell ref="D48:J48"/>
    <mergeCell ref="D49:E49"/>
    <mergeCell ref="F49:G49"/>
    <mergeCell ref="D82:F82"/>
    <mergeCell ref="D52:E52"/>
    <mergeCell ref="F52:H52"/>
    <mergeCell ref="D53:E53"/>
    <mergeCell ref="F53:J53"/>
    <mergeCell ref="D54:E56"/>
    <mergeCell ref="F54:J55"/>
    <mergeCell ref="F56:H56"/>
    <mergeCell ref="D57:E57"/>
    <mergeCell ref="F57:H57"/>
    <mergeCell ref="D59:J66"/>
    <mergeCell ref="D67:J75"/>
    <mergeCell ref="D76:J80"/>
  </mergeCells>
  <hyperlinks>
    <hyperlink ref="F53:J53" r:id="rId1" display="https://energypedia.info/wiki/Toolbox_on_SPIS"/>
    <hyperlink ref="F52" r:id="rId2"/>
    <hyperlink ref="F56" r:id="rId3"/>
  </hyperlinks>
  <pageMargins left="0.7" right="0.7" top="0.75" bottom="0.75" header="0.3" footer="0.3"/>
  <pageSetup paperSize="9" scale="57"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3B52"/>
  </sheetPr>
  <dimension ref="A1:K128"/>
  <sheetViews>
    <sheetView view="pageBreakPreview" zoomScale="60" zoomScaleNormal="70" workbookViewId="0">
      <pane ySplit="14" topLeftCell="A15" activePane="bottomLeft" state="frozen"/>
      <selection pane="bottomLeft" activeCell="F7" sqref="F7"/>
    </sheetView>
  </sheetViews>
  <sheetFormatPr defaultRowHeight="15" outlineLevelRow="1" x14ac:dyDescent="0.25"/>
  <cols>
    <col min="1" max="1" width="7.42578125" style="37" customWidth="1"/>
    <col min="2" max="2" width="114.140625" style="47" customWidth="1"/>
    <col min="3" max="3" width="11.5703125" style="47" customWidth="1"/>
    <col min="4" max="4" width="29.28515625" style="37" customWidth="1"/>
    <col min="5" max="5" width="24.7109375" style="37" customWidth="1"/>
    <col min="6" max="6" width="67.5703125" style="37" customWidth="1"/>
    <col min="7" max="7" width="6.140625" style="48" hidden="1" customWidth="1"/>
    <col min="8" max="8" width="8.140625" style="37" customWidth="1"/>
    <col min="9" max="9" width="20.5703125" style="37" customWidth="1"/>
    <col min="10" max="10" width="50.28515625" style="37" customWidth="1"/>
    <col min="11" max="11" width="69.28515625" style="37" customWidth="1"/>
    <col min="12" max="16384" width="9.140625" style="37"/>
  </cols>
  <sheetData>
    <row r="1" spans="1:10" ht="34.5" customHeight="1" x14ac:dyDescent="0.25">
      <c r="A1" s="198" t="s">
        <v>261</v>
      </c>
      <c r="B1" s="198"/>
      <c r="C1" s="198"/>
      <c r="D1" s="198"/>
      <c r="E1" s="198"/>
      <c r="F1" s="198"/>
    </row>
    <row r="2" spans="1:10" ht="34.5" customHeight="1" x14ac:dyDescent="0.25">
      <c r="A2" s="200" t="s">
        <v>260</v>
      </c>
      <c r="B2" s="200"/>
      <c r="C2" s="200"/>
      <c r="D2" s="200"/>
      <c r="E2" s="200"/>
      <c r="F2" s="200"/>
      <c r="G2" s="30"/>
    </row>
    <row r="3" spans="1:10" ht="36.75" customHeight="1" thickBot="1" x14ac:dyDescent="0.3">
      <c r="A3" s="199" t="s">
        <v>283</v>
      </c>
      <c r="B3" s="199"/>
      <c r="C3" s="199"/>
      <c r="D3" s="199"/>
      <c r="E3" s="199"/>
      <c r="F3" s="199"/>
      <c r="G3" s="30"/>
    </row>
    <row r="4" spans="1:10" ht="30" customHeight="1" x14ac:dyDescent="0.25">
      <c r="A4" s="64">
        <v>1</v>
      </c>
      <c r="B4" s="68" t="s">
        <v>0</v>
      </c>
      <c r="C4" s="69">
        <f>SUM(G16:G17)</f>
        <v>0</v>
      </c>
      <c r="D4" s="197" t="s">
        <v>157</v>
      </c>
      <c r="E4" s="197"/>
      <c r="F4" s="86"/>
      <c r="G4" s="30"/>
    </row>
    <row r="5" spans="1:10" ht="30" customHeight="1" x14ac:dyDescent="0.25">
      <c r="A5" s="65">
        <v>2</v>
      </c>
      <c r="B5" s="70" t="s">
        <v>2</v>
      </c>
      <c r="C5" s="71">
        <f>SUM(G19:G20)</f>
        <v>0</v>
      </c>
      <c r="D5" s="197" t="s">
        <v>156</v>
      </c>
      <c r="E5" s="197"/>
      <c r="F5" s="86"/>
      <c r="G5" s="30"/>
    </row>
    <row r="6" spans="1:10" ht="30" customHeight="1" x14ac:dyDescent="0.25">
      <c r="A6" s="65">
        <v>3</v>
      </c>
      <c r="B6" s="70" t="s">
        <v>129</v>
      </c>
      <c r="C6" s="71">
        <f>SUM(G22:G32)</f>
        <v>0</v>
      </c>
      <c r="D6" s="197" t="s">
        <v>148</v>
      </c>
      <c r="E6" s="197"/>
      <c r="F6" s="86"/>
      <c r="G6" s="30"/>
    </row>
    <row r="7" spans="1:10" ht="30" customHeight="1" x14ac:dyDescent="0.25">
      <c r="A7" s="65">
        <v>4</v>
      </c>
      <c r="B7" s="70" t="s">
        <v>3</v>
      </c>
      <c r="C7" s="71">
        <f>SUM(G34:G36)</f>
        <v>0</v>
      </c>
      <c r="D7" s="197" t="s">
        <v>158</v>
      </c>
      <c r="E7" s="197"/>
      <c r="F7" s="86"/>
      <c r="G7" s="30"/>
    </row>
    <row r="8" spans="1:10" ht="30" customHeight="1" x14ac:dyDescent="0.25">
      <c r="A8" s="65">
        <v>5</v>
      </c>
      <c r="B8" s="70" t="s">
        <v>1</v>
      </c>
      <c r="C8" s="71">
        <f>SUM(G38:G44)</f>
        <v>0</v>
      </c>
      <c r="D8" s="197" t="s">
        <v>153</v>
      </c>
      <c r="E8" s="197"/>
      <c r="F8" s="86"/>
      <c r="G8" s="30"/>
    </row>
    <row r="9" spans="1:10" ht="30" customHeight="1" x14ac:dyDescent="0.25">
      <c r="A9" s="65">
        <v>6</v>
      </c>
      <c r="B9" s="70" t="s">
        <v>4</v>
      </c>
      <c r="C9" s="71">
        <f>SUM(G46:G54)</f>
        <v>0</v>
      </c>
      <c r="D9" s="197" t="s">
        <v>154</v>
      </c>
      <c r="E9" s="197"/>
      <c r="F9" s="86"/>
      <c r="G9" s="30"/>
    </row>
    <row r="10" spans="1:10" ht="30" customHeight="1" x14ac:dyDescent="0.25">
      <c r="A10" s="65">
        <v>7</v>
      </c>
      <c r="B10" s="70" t="s">
        <v>5</v>
      </c>
      <c r="C10" s="71">
        <f>SUM(G56:G60)</f>
        <v>0</v>
      </c>
      <c r="D10" s="197" t="s">
        <v>155</v>
      </c>
      <c r="E10" s="197"/>
      <c r="F10" s="86"/>
      <c r="G10" s="30"/>
    </row>
    <row r="11" spans="1:10" ht="30" customHeight="1" x14ac:dyDescent="0.25">
      <c r="A11" s="65">
        <v>8</v>
      </c>
      <c r="B11" s="70" t="s">
        <v>150</v>
      </c>
      <c r="C11" s="71">
        <f>SUM(G62:G77)</f>
        <v>0</v>
      </c>
      <c r="D11" s="58"/>
      <c r="E11" s="55"/>
      <c r="F11" s="86"/>
      <c r="G11" s="30"/>
    </row>
    <row r="12" spans="1:10" ht="30" customHeight="1" thickBot="1" x14ac:dyDescent="0.3">
      <c r="A12" s="66"/>
      <c r="B12" s="67" t="s">
        <v>152</v>
      </c>
      <c r="C12" s="72">
        <f>SUM(C4+C8+C5+C6+C7+C11+C9+C10)</f>
        <v>0</v>
      </c>
      <c r="D12" s="58"/>
      <c r="E12" s="54"/>
      <c r="F12" s="86"/>
      <c r="G12" s="30"/>
    </row>
    <row r="13" spans="1:10" ht="26.25" customHeight="1" thickBot="1" x14ac:dyDescent="0.3">
      <c r="A13" s="56"/>
      <c r="B13" s="53"/>
      <c r="C13" s="53"/>
      <c r="D13" s="57"/>
      <c r="E13" s="57"/>
      <c r="F13" s="54"/>
      <c r="G13" s="31"/>
    </row>
    <row r="14" spans="1:10" ht="69" customHeight="1" thickBot="1" x14ac:dyDescent="0.3">
      <c r="A14" s="61" t="s">
        <v>16</v>
      </c>
      <c r="B14" s="59" t="s">
        <v>17</v>
      </c>
      <c r="C14" s="59" t="s">
        <v>160</v>
      </c>
      <c r="D14" s="59" t="s">
        <v>33</v>
      </c>
      <c r="E14" s="59" t="s">
        <v>32</v>
      </c>
      <c r="F14" s="60" t="s">
        <v>12</v>
      </c>
      <c r="G14" s="31"/>
    </row>
    <row r="15" spans="1:10" s="39" customFormat="1" ht="39.950000000000003" customHeight="1" thickBot="1" x14ac:dyDescent="0.3">
      <c r="A15" s="73">
        <v>1</v>
      </c>
      <c r="B15" s="195" t="s">
        <v>0</v>
      </c>
      <c r="C15" s="195"/>
      <c r="D15" s="195"/>
      <c r="E15" s="195"/>
      <c r="F15" s="196"/>
      <c r="H15" s="38"/>
      <c r="I15" s="38"/>
      <c r="J15" s="38"/>
    </row>
    <row r="16" spans="1:10" s="40" customFormat="1" ht="39.950000000000003" customHeight="1" outlineLevel="1" x14ac:dyDescent="0.25">
      <c r="A16" s="74" t="s">
        <v>161</v>
      </c>
      <c r="B16" s="75" t="s">
        <v>149</v>
      </c>
      <c r="C16" s="88"/>
      <c r="D16" s="88"/>
      <c r="E16" s="88"/>
      <c r="F16" s="88"/>
      <c r="G16" s="8" t="str">
        <f>IFERROR(VLOOKUP(D16,Reference!$A$11:$B$13,2,FALSE)*VLOOKUP(E16,Reference!$A$2:$B$7,2,FALSE)," ")</f>
        <v xml:space="preserve"> </v>
      </c>
    </row>
    <row r="17" spans="1:10" s="40" customFormat="1" ht="39.950000000000003" customHeight="1" outlineLevel="1" thickBot="1" x14ac:dyDescent="0.3">
      <c r="A17" s="76" t="s">
        <v>162</v>
      </c>
      <c r="B17" s="77" t="s">
        <v>142</v>
      </c>
      <c r="C17" s="89"/>
      <c r="D17" s="89"/>
      <c r="E17" s="89"/>
      <c r="F17" s="89"/>
      <c r="G17" s="8" t="str">
        <f>IFERROR(VLOOKUP(D17,Reference!$A$11:$B$13,2,FALSE)*VLOOKUP(E17,Reference!$A$2:$B$7,2,FALSE)," ")</f>
        <v xml:space="preserve"> </v>
      </c>
    </row>
    <row r="18" spans="1:10" s="39" customFormat="1" ht="39.950000000000003" customHeight="1" thickBot="1" x14ac:dyDescent="0.3">
      <c r="A18" s="73">
        <v>2</v>
      </c>
      <c r="B18" s="195" t="s">
        <v>2</v>
      </c>
      <c r="C18" s="195"/>
      <c r="D18" s="195"/>
      <c r="E18" s="195"/>
      <c r="F18" s="196"/>
      <c r="H18" s="38"/>
      <c r="I18" s="38"/>
      <c r="J18" s="41"/>
    </row>
    <row r="19" spans="1:10" s="40" customFormat="1" ht="39.950000000000003" customHeight="1" outlineLevel="1" x14ac:dyDescent="0.25">
      <c r="A19" s="74" t="s">
        <v>163</v>
      </c>
      <c r="B19" s="75" t="s">
        <v>217</v>
      </c>
      <c r="C19" s="88"/>
      <c r="D19" s="88"/>
      <c r="E19" s="88"/>
      <c r="F19" s="88"/>
      <c r="G19" s="8" t="str">
        <f>IFERROR(VLOOKUP(D19,Reference!$A$11:$B$13,2,FALSE)*VLOOKUP(E19,Reference!$A$2:$B$7,2,FALSE)," ")</f>
        <v xml:space="preserve"> </v>
      </c>
    </row>
    <row r="20" spans="1:10" s="40" customFormat="1" ht="39.950000000000003" customHeight="1" outlineLevel="1" thickBot="1" x14ac:dyDescent="0.3">
      <c r="A20" s="76" t="s">
        <v>164</v>
      </c>
      <c r="B20" s="77" t="s">
        <v>218</v>
      </c>
      <c r="C20" s="89"/>
      <c r="D20" s="89"/>
      <c r="E20" s="89"/>
      <c r="F20" s="89"/>
      <c r="G20" s="8" t="str">
        <f>IFERROR(VLOOKUP(D20,Reference!$A$11:$B$13,2,FALSE)*VLOOKUP(E20,Reference!$A$2:$B$7,2,FALSE)," ")</f>
        <v xml:space="preserve"> </v>
      </c>
    </row>
    <row r="21" spans="1:10" s="39" customFormat="1" ht="39.950000000000003" customHeight="1" thickBot="1" x14ac:dyDescent="0.3">
      <c r="A21" s="73">
        <v>3</v>
      </c>
      <c r="B21" s="195" t="s">
        <v>147</v>
      </c>
      <c r="C21" s="195"/>
      <c r="D21" s="195"/>
      <c r="E21" s="195"/>
      <c r="F21" s="196"/>
      <c r="H21" s="38"/>
      <c r="I21" s="38"/>
      <c r="J21" s="41"/>
    </row>
    <row r="22" spans="1:10" s="40" customFormat="1" ht="39.950000000000003" customHeight="1" outlineLevel="1" x14ac:dyDescent="0.25">
      <c r="A22" s="74" t="s">
        <v>165</v>
      </c>
      <c r="B22" s="75" t="s">
        <v>138</v>
      </c>
      <c r="C22" s="88"/>
      <c r="D22" s="88"/>
      <c r="E22" s="88"/>
      <c r="F22" s="88"/>
      <c r="G22" s="8" t="str">
        <f>IFERROR(VLOOKUP(D22,Reference!$A$11:$B$13,2,FALSE)*VLOOKUP(E22,Reference!$A$2:$B$7,2,FALSE)," ")</f>
        <v xml:space="preserve"> </v>
      </c>
      <c r="H22" s="42"/>
      <c r="I22" s="42"/>
      <c r="J22" s="42"/>
    </row>
    <row r="23" spans="1:10" s="40" customFormat="1" ht="39.950000000000003" customHeight="1" outlineLevel="1" x14ac:dyDescent="0.25">
      <c r="A23" s="78" t="s">
        <v>166</v>
      </c>
      <c r="B23" s="79" t="s">
        <v>139</v>
      </c>
      <c r="C23" s="87"/>
      <c r="D23" s="87"/>
      <c r="E23" s="87"/>
      <c r="F23" s="87"/>
      <c r="G23" s="8" t="str">
        <f>IFERROR(VLOOKUP(D23,Reference!$A$11:$B$13,2,FALSE)*VLOOKUP(E23,Reference!$A$2:$B$7,2,FALSE)," ")</f>
        <v xml:space="preserve"> </v>
      </c>
      <c r="H23" s="42"/>
      <c r="I23" s="42"/>
      <c r="J23" s="42"/>
    </row>
    <row r="24" spans="1:10" s="40" customFormat="1" ht="39.950000000000003" customHeight="1" outlineLevel="1" x14ac:dyDescent="0.25">
      <c r="A24" s="74" t="s">
        <v>167</v>
      </c>
      <c r="B24" s="79" t="s">
        <v>146</v>
      </c>
      <c r="C24" s="87"/>
      <c r="D24" s="87"/>
      <c r="E24" s="87"/>
      <c r="F24" s="87"/>
      <c r="G24" s="8" t="str">
        <f>IFERROR(VLOOKUP(D24,Reference!$A$11:$B$13,2,FALSE)*VLOOKUP(E24,Reference!$A$2:$B$7,2,FALSE)," ")</f>
        <v xml:space="preserve"> </v>
      </c>
      <c r="H24" s="42"/>
      <c r="I24" s="42"/>
      <c r="J24" s="42"/>
    </row>
    <row r="25" spans="1:10" s="40" customFormat="1" ht="39.950000000000003" customHeight="1" outlineLevel="1" x14ac:dyDescent="0.25">
      <c r="A25" s="78" t="s">
        <v>168</v>
      </c>
      <c r="B25" s="79" t="s">
        <v>140</v>
      </c>
      <c r="C25" s="87"/>
      <c r="D25" s="87"/>
      <c r="E25" s="87"/>
      <c r="F25" s="87"/>
      <c r="G25" s="8" t="str">
        <f>IFERROR(VLOOKUP(D25,Reference!$A$11:$B$13,2,FALSE)*VLOOKUP(E25,Reference!$A$2:$B$7,2,FALSE)," ")</f>
        <v xml:space="preserve"> </v>
      </c>
      <c r="H25" s="42"/>
      <c r="I25" s="42"/>
      <c r="J25" s="42"/>
    </row>
    <row r="26" spans="1:10" s="40" customFormat="1" ht="39.950000000000003" customHeight="1" outlineLevel="1" x14ac:dyDescent="0.25">
      <c r="A26" s="78" t="s">
        <v>169</v>
      </c>
      <c r="B26" s="79" t="s">
        <v>141</v>
      </c>
      <c r="C26" s="87"/>
      <c r="D26" s="87"/>
      <c r="E26" s="87"/>
      <c r="F26" s="87"/>
      <c r="G26" s="8" t="str">
        <f>IFERROR(VLOOKUP(D26,Reference!$A$11:$B$13,2,FALSE)*VLOOKUP(E26,Reference!$A$2:$B$7,2,FALSE)," ")</f>
        <v xml:space="preserve"> </v>
      </c>
      <c r="H26" s="42"/>
      <c r="I26" s="42"/>
      <c r="J26" s="42"/>
    </row>
    <row r="27" spans="1:10" s="40" customFormat="1" ht="39.950000000000003" customHeight="1" outlineLevel="1" x14ac:dyDescent="0.25">
      <c r="A27" s="78" t="s">
        <v>170</v>
      </c>
      <c r="B27" s="79" t="s">
        <v>219</v>
      </c>
      <c r="C27" s="87"/>
      <c r="D27" s="87"/>
      <c r="E27" s="87"/>
      <c r="F27" s="87"/>
      <c r="G27" s="8" t="str">
        <f>IFERROR(VLOOKUP(D27,Reference!$A$11:$B$13,2,FALSE)*VLOOKUP(E27,Reference!$A$2:$B$7,2,FALSE)," ")</f>
        <v xml:space="preserve"> </v>
      </c>
      <c r="H27" s="42"/>
      <c r="I27" s="42"/>
      <c r="J27" s="42"/>
    </row>
    <row r="28" spans="1:10" s="40" customFormat="1" ht="39.950000000000003" customHeight="1" outlineLevel="1" x14ac:dyDescent="0.25">
      <c r="A28" s="78" t="s">
        <v>171</v>
      </c>
      <c r="B28" s="79" t="s">
        <v>145</v>
      </c>
      <c r="C28" s="87"/>
      <c r="D28" s="87"/>
      <c r="E28" s="87"/>
      <c r="F28" s="87"/>
      <c r="G28" s="8" t="str">
        <f>IFERROR(VLOOKUP(D28,Reference!$A$11:$B$13,2,FALSE)*VLOOKUP(E28,Reference!$A$2:$B$7,2,FALSE)," ")</f>
        <v xml:space="preserve"> </v>
      </c>
      <c r="H28" s="42"/>
      <c r="I28" s="42"/>
      <c r="J28" s="42"/>
    </row>
    <row r="29" spans="1:10" s="40" customFormat="1" ht="39.950000000000003" customHeight="1" outlineLevel="1" x14ac:dyDescent="0.25">
      <c r="A29" s="78" t="s">
        <v>172</v>
      </c>
      <c r="B29" s="79" t="s">
        <v>143</v>
      </c>
      <c r="C29" s="87"/>
      <c r="D29" s="87"/>
      <c r="E29" s="87"/>
      <c r="F29" s="87"/>
      <c r="G29" s="8" t="str">
        <f>IFERROR(VLOOKUP(D29,Reference!$A$11:$B$13,2,FALSE)*VLOOKUP(E29,Reference!$A$2:$B$7,2,FALSE)," ")</f>
        <v xml:space="preserve"> </v>
      </c>
      <c r="H29" s="42"/>
      <c r="I29" s="42"/>
      <c r="J29" s="42"/>
    </row>
    <row r="30" spans="1:10" s="40" customFormat="1" ht="39.950000000000003" customHeight="1" outlineLevel="1" x14ac:dyDescent="0.25">
      <c r="A30" s="78" t="s">
        <v>173</v>
      </c>
      <c r="B30" s="79" t="s">
        <v>144</v>
      </c>
      <c r="C30" s="87"/>
      <c r="D30" s="87"/>
      <c r="E30" s="87"/>
      <c r="F30" s="87"/>
      <c r="G30" s="8" t="str">
        <f>IFERROR(VLOOKUP(D30,Reference!$A$11:$B$13,2,FALSE)*VLOOKUP(E30,Reference!$A$2:$B$7,2,FALSE)," ")</f>
        <v xml:space="preserve"> </v>
      </c>
      <c r="H30" s="42"/>
      <c r="I30" s="42"/>
      <c r="J30" s="42"/>
    </row>
    <row r="31" spans="1:10" s="40" customFormat="1" ht="83.25" customHeight="1" outlineLevel="1" x14ac:dyDescent="0.25">
      <c r="A31" s="80" t="s">
        <v>174</v>
      </c>
      <c r="B31" s="79" t="s">
        <v>220</v>
      </c>
      <c r="C31" s="87"/>
      <c r="D31" s="87"/>
      <c r="E31" s="87"/>
      <c r="F31" s="87"/>
      <c r="G31" s="8" t="str">
        <f>IFERROR(VLOOKUP(D31,Reference!$A$11:$B$13,2,FALSE)*VLOOKUP(E31,Reference!$A$2:$B$7,2,FALSE)," ")</f>
        <v xml:space="preserve"> </v>
      </c>
      <c r="H31" s="42"/>
      <c r="I31" s="42"/>
      <c r="J31" s="42"/>
    </row>
    <row r="32" spans="1:10" s="40" customFormat="1" ht="39.950000000000003" customHeight="1" outlineLevel="1" thickBot="1" x14ac:dyDescent="0.3">
      <c r="A32" s="81" t="s">
        <v>175</v>
      </c>
      <c r="B32" s="77" t="s">
        <v>221</v>
      </c>
      <c r="C32" s="89"/>
      <c r="D32" s="89"/>
      <c r="E32" s="89"/>
      <c r="F32" s="89"/>
      <c r="G32" s="8" t="str">
        <f>IFERROR(VLOOKUP(D32,Reference!$A$11:$B$13,2,FALSE)*VLOOKUP(E32,Reference!$A$2:$B$7,2,FALSE)," ")</f>
        <v xml:space="preserve"> </v>
      </c>
      <c r="H32" s="42"/>
      <c r="I32" s="42"/>
      <c r="J32" s="42"/>
    </row>
    <row r="33" spans="1:10" s="39" customFormat="1" ht="39.950000000000003" customHeight="1" thickBot="1" x14ac:dyDescent="0.3">
      <c r="A33" s="73">
        <v>4</v>
      </c>
      <c r="B33" s="195" t="s">
        <v>3</v>
      </c>
      <c r="C33" s="195"/>
      <c r="D33" s="195"/>
      <c r="E33" s="195"/>
      <c r="F33" s="196"/>
      <c r="H33" s="38"/>
      <c r="I33" s="38"/>
      <c r="J33" s="41"/>
    </row>
    <row r="34" spans="1:10" s="40" customFormat="1" ht="39.950000000000003" customHeight="1" outlineLevel="1" x14ac:dyDescent="0.25">
      <c r="A34" s="74" t="s">
        <v>176</v>
      </c>
      <c r="B34" s="75" t="s">
        <v>222</v>
      </c>
      <c r="C34" s="88"/>
      <c r="D34" s="88"/>
      <c r="E34" s="88"/>
      <c r="F34" s="88"/>
      <c r="G34" s="8" t="str">
        <f>IFERROR(VLOOKUP(D34,Reference!$A$11:$B$13,2,FALSE)*VLOOKUP(E34,Reference!$A$2:$B$7,2,FALSE)," ")</f>
        <v xml:space="preserve"> </v>
      </c>
      <c r="H34" s="42"/>
      <c r="I34" s="42"/>
      <c r="J34" s="42"/>
    </row>
    <row r="35" spans="1:10" s="40" customFormat="1" ht="39.950000000000003" customHeight="1" outlineLevel="1" x14ac:dyDescent="0.25">
      <c r="A35" s="82" t="s">
        <v>177</v>
      </c>
      <c r="B35" s="83" t="s">
        <v>223</v>
      </c>
      <c r="C35" s="87"/>
      <c r="D35" s="87"/>
      <c r="E35" s="87"/>
      <c r="F35" s="87"/>
      <c r="G35" s="8" t="str">
        <f>IFERROR(VLOOKUP(D35,Reference!$A$11:$B$13,2,FALSE)*VLOOKUP(E35,Reference!$A$2:$B$7,2,FALSE)," ")</f>
        <v xml:space="preserve"> </v>
      </c>
      <c r="H35" s="42"/>
      <c r="I35" s="42"/>
      <c r="J35" s="42"/>
    </row>
    <row r="36" spans="1:10" s="40" customFormat="1" ht="39.950000000000003" customHeight="1" outlineLevel="1" thickBot="1" x14ac:dyDescent="0.3">
      <c r="A36" s="76" t="s">
        <v>178</v>
      </c>
      <c r="B36" s="77" t="s">
        <v>64</v>
      </c>
      <c r="C36" s="89"/>
      <c r="D36" s="89"/>
      <c r="E36" s="89"/>
      <c r="F36" s="89"/>
      <c r="G36" s="8" t="str">
        <f>IFERROR(VLOOKUP(D36,Reference!$A$11:$B$13,2,FALSE)*VLOOKUP(E36,Reference!$A$2:$B$7,2,FALSE)," ")</f>
        <v xml:space="preserve"> </v>
      </c>
      <c r="H36" s="42"/>
      <c r="I36" s="42"/>
      <c r="J36" s="42"/>
    </row>
    <row r="37" spans="1:10" s="39" customFormat="1" ht="39.950000000000003" customHeight="1" thickBot="1" x14ac:dyDescent="0.3">
      <c r="A37" s="73">
        <v>5</v>
      </c>
      <c r="B37" s="195" t="s">
        <v>1</v>
      </c>
      <c r="C37" s="195"/>
      <c r="D37" s="195"/>
      <c r="E37" s="195"/>
      <c r="F37" s="196"/>
      <c r="H37" s="38"/>
      <c r="I37" s="38"/>
      <c r="J37" s="41"/>
    </row>
    <row r="38" spans="1:10" s="40" customFormat="1" ht="39.950000000000003" customHeight="1" outlineLevel="1" x14ac:dyDescent="0.25">
      <c r="A38" s="74" t="s">
        <v>179</v>
      </c>
      <c r="B38" s="75" t="s">
        <v>224</v>
      </c>
      <c r="C38" s="88"/>
      <c r="D38" s="88"/>
      <c r="E38" s="88"/>
      <c r="F38" s="88"/>
      <c r="G38" s="8" t="str">
        <f>IFERROR(VLOOKUP(D38,Reference!$A$11:$B$13,2,FALSE)*VLOOKUP(E38,Reference!$A$2:$B$7,2,FALSE)," ")</f>
        <v xml:space="preserve"> </v>
      </c>
    </row>
    <row r="39" spans="1:10" s="40" customFormat="1" ht="39.950000000000003" customHeight="1" outlineLevel="1" x14ac:dyDescent="0.25">
      <c r="A39" s="78" t="s">
        <v>180</v>
      </c>
      <c r="B39" s="79" t="s">
        <v>225</v>
      </c>
      <c r="C39" s="87"/>
      <c r="D39" s="87"/>
      <c r="E39" s="87"/>
      <c r="F39" s="87"/>
      <c r="G39" s="8" t="str">
        <f>IFERROR(VLOOKUP(D39,Reference!$A$11:$B$13,2,FALSE)*VLOOKUP(E39,Reference!$A$2:$B$7,2,FALSE)," ")</f>
        <v xml:space="preserve"> </v>
      </c>
    </row>
    <row r="40" spans="1:10" s="40" customFormat="1" ht="39.950000000000003" customHeight="1" outlineLevel="1" x14ac:dyDescent="0.25">
      <c r="A40" s="78" t="s">
        <v>181</v>
      </c>
      <c r="B40" s="79" t="s">
        <v>226</v>
      </c>
      <c r="C40" s="87"/>
      <c r="D40" s="87"/>
      <c r="E40" s="87"/>
      <c r="F40" s="87"/>
      <c r="G40" s="8" t="str">
        <f>IFERROR(VLOOKUP(D40,Reference!$A$11:$B$13,2,FALSE)*VLOOKUP(E40,Reference!$A$2:$B$7,2,FALSE)," ")</f>
        <v xml:space="preserve"> </v>
      </c>
    </row>
    <row r="41" spans="1:10" s="40" customFormat="1" ht="39.950000000000003" customHeight="1" outlineLevel="1" x14ac:dyDescent="0.25">
      <c r="A41" s="78" t="s">
        <v>182</v>
      </c>
      <c r="B41" s="79" t="s">
        <v>227</v>
      </c>
      <c r="C41" s="87"/>
      <c r="D41" s="87"/>
      <c r="E41" s="87"/>
      <c r="F41" s="87"/>
      <c r="G41" s="8" t="str">
        <f>IFERROR(VLOOKUP(D41,Reference!$A$11:$B$13,2,FALSE)*VLOOKUP(E41,Reference!$A$2:$B$7,2,FALSE)," ")</f>
        <v xml:space="preserve"> </v>
      </c>
    </row>
    <row r="42" spans="1:10" s="40" customFormat="1" ht="39.950000000000003" customHeight="1" outlineLevel="1" x14ac:dyDescent="0.25">
      <c r="A42" s="78" t="s">
        <v>183</v>
      </c>
      <c r="B42" s="79" t="s">
        <v>228</v>
      </c>
      <c r="C42" s="87"/>
      <c r="D42" s="87"/>
      <c r="E42" s="87"/>
      <c r="F42" s="87"/>
      <c r="G42" s="8" t="str">
        <f>IFERROR(VLOOKUP(D42,Reference!$A$11:$B$13,2,FALSE)*VLOOKUP(E42,Reference!$A$2:$B$7,2,FALSE)," ")</f>
        <v xml:space="preserve"> </v>
      </c>
    </row>
    <row r="43" spans="1:10" s="40" customFormat="1" ht="39.950000000000003" customHeight="1" outlineLevel="1" x14ac:dyDescent="0.25">
      <c r="A43" s="78" t="s">
        <v>184</v>
      </c>
      <c r="B43" s="79" t="s">
        <v>229</v>
      </c>
      <c r="C43" s="87"/>
      <c r="D43" s="87"/>
      <c r="E43" s="87"/>
      <c r="F43" s="87"/>
      <c r="G43" s="8" t="str">
        <f>IFERROR(VLOOKUP(D43,Reference!$A$11:$B$13,2,FALSE)*VLOOKUP(E43,Reference!$A$2:$B$7,2,FALSE)," ")</f>
        <v xml:space="preserve"> </v>
      </c>
    </row>
    <row r="44" spans="1:10" s="40" customFormat="1" ht="39.950000000000003" customHeight="1" outlineLevel="1" thickBot="1" x14ac:dyDescent="0.3">
      <c r="A44" s="76" t="s">
        <v>185</v>
      </c>
      <c r="B44" s="77" t="s">
        <v>230</v>
      </c>
      <c r="C44" s="89"/>
      <c r="D44" s="89"/>
      <c r="E44" s="89"/>
      <c r="F44" s="89"/>
      <c r="G44" s="8" t="str">
        <f>IFERROR(VLOOKUP(D44,Reference!$A$11:$B$13,2,FALSE)*VLOOKUP(E44,Reference!$A$2:$B$7,2,FALSE)," ")</f>
        <v xml:space="preserve"> </v>
      </c>
    </row>
    <row r="45" spans="1:10" s="39" customFormat="1" ht="39.950000000000003" customHeight="1" thickBot="1" x14ac:dyDescent="0.3">
      <c r="A45" s="73">
        <v>6</v>
      </c>
      <c r="B45" s="195" t="s">
        <v>4</v>
      </c>
      <c r="C45" s="195"/>
      <c r="D45" s="195"/>
      <c r="E45" s="195"/>
      <c r="F45" s="196"/>
      <c r="H45" s="38"/>
      <c r="I45" s="38"/>
      <c r="J45" s="41"/>
    </row>
    <row r="46" spans="1:10" s="40" customFormat="1" ht="39.950000000000003" customHeight="1" outlineLevel="1" x14ac:dyDescent="0.25">
      <c r="A46" s="74" t="s">
        <v>186</v>
      </c>
      <c r="B46" s="75" t="s">
        <v>231</v>
      </c>
      <c r="C46" s="88"/>
      <c r="D46" s="88"/>
      <c r="E46" s="88"/>
      <c r="F46" s="88"/>
      <c r="G46" s="8" t="str">
        <f>IFERROR(VLOOKUP(D46,Reference!$A$11:$B$13,2,FALSE)*VLOOKUP(E46,Reference!$A$2:$B$7,2,FALSE)," ")</f>
        <v xml:space="preserve"> </v>
      </c>
      <c r="H46" s="42"/>
      <c r="I46" s="42"/>
      <c r="J46" s="42"/>
    </row>
    <row r="47" spans="1:10" s="40" customFormat="1" ht="39.950000000000003" customHeight="1" outlineLevel="1" x14ac:dyDescent="0.25">
      <c r="A47" s="78" t="s">
        <v>187</v>
      </c>
      <c r="B47" s="79" t="s">
        <v>232</v>
      </c>
      <c r="C47" s="87"/>
      <c r="D47" s="87"/>
      <c r="E47" s="87"/>
      <c r="F47" s="87"/>
      <c r="G47" s="8" t="str">
        <f>IFERROR(VLOOKUP(D47,Reference!$A$11:$B$13,2,FALSE)*VLOOKUP(E47,Reference!$A$2:$B$7,2,FALSE)," ")</f>
        <v xml:space="preserve"> </v>
      </c>
      <c r="H47" s="42"/>
      <c r="I47" s="42"/>
      <c r="J47" s="42"/>
    </row>
    <row r="48" spans="1:10" s="40" customFormat="1" ht="39.950000000000003" customHeight="1" outlineLevel="1" x14ac:dyDescent="0.25">
      <c r="A48" s="82" t="s">
        <v>188</v>
      </c>
      <c r="B48" s="83" t="s">
        <v>233</v>
      </c>
      <c r="C48" s="87"/>
      <c r="D48" s="87"/>
      <c r="E48" s="87"/>
      <c r="F48" s="87"/>
      <c r="G48" s="8" t="str">
        <f>IFERROR(VLOOKUP(D48,Reference!$A$11:$B$13,2,FALSE)*VLOOKUP(E48,Reference!$A$2:$B$7,2,FALSE)," ")</f>
        <v xml:space="preserve"> </v>
      </c>
      <c r="H48" s="42"/>
      <c r="I48" s="42"/>
      <c r="J48" s="42"/>
    </row>
    <row r="49" spans="1:10" s="40" customFormat="1" ht="39.950000000000003" customHeight="1" outlineLevel="1" x14ac:dyDescent="0.25">
      <c r="A49" s="78" t="s">
        <v>189</v>
      </c>
      <c r="B49" s="79" t="s">
        <v>234</v>
      </c>
      <c r="C49" s="87"/>
      <c r="D49" s="87"/>
      <c r="E49" s="87"/>
      <c r="F49" s="87"/>
      <c r="G49" s="8" t="str">
        <f>IFERROR(VLOOKUP(D49,Reference!$A$11:$B$13,2,FALSE)*VLOOKUP(E49,Reference!$A$2:$B$7,2,FALSE)," ")</f>
        <v xml:space="preserve"> </v>
      </c>
      <c r="H49" s="42"/>
      <c r="I49" s="42"/>
      <c r="J49" s="42"/>
    </row>
    <row r="50" spans="1:10" s="40" customFormat="1" ht="39.950000000000003" customHeight="1" outlineLevel="1" x14ac:dyDescent="0.25">
      <c r="A50" s="78" t="s">
        <v>190</v>
      </c>
      <c r="B50" s="79" t="s">
        <v>235</v>
      </c>
      <c r="C50" s="87"/>
      <c r="D50" s="87"/>
      <c r="E50" s="87"/>
      <c r="F50" s="87"/>
      <c r="G50" s="8" t="str">
        <f>IFERROR(VLOOKUP(D50,Reference!$A$11:$B$13,2,FALSE)*VLOOKUP(E50,Reference!$A$2:$B$7,2,FALSE)," ")</f>
        <v xml:space="preserve"> </v>
      </c>
      <c r="H50" s="42"/>
      <c r="I50" s="42"/>
      <c r="J50" s="42"/>
    </row>
    <row r="51" spans="1:10" s="40" customFormat="1" ht="39.950000000000003" customHeight="1" outlineLevel="1" x14ac:dyDescent="0.25">
      <c r="A51" s="78" t="s">
        <v>191</v>
      </c>
      <c r="B51" s="79" t="s">
        <v>236</v>
      </c>
      <c r="C51" s="87"/>
      <c r="D51" s="87"/>
      <c r="E51" s="87"/>
      <c r="F51" s="87"/>
      <c r="G51" s="8" t="str">
        <f>IFERROR(VLOOKUP(D51,Reference!$A$11:$B$13,2,FALSE)*VLOOKUP(E51,Reference!$A$2:$B$7,2,FALSE)," ")</f>
        <v xml:space="preserve"> </v>
      </c>
      <c r="H51" s="42"/>
      <c r="I51" s="42"/>
      <c r="J51" s="42"/>
    </row>
    <row r="52" spans="1:10" s="40" customFormat="1" ht="39.950000000000003" customHeight="1" outlineLevel="1" x14ac:dyDescent="0.25">
      <c r="A52" s="78" t="s">
        <v>192</v>
      </c>
      <c r="B52" s="79" t="s">
        <v>237</v>
      </c>
      <c r="C52" s="87"/>
      <c r="D52" s="87"/>
      <c r="E52" s="87"/>
      <c r="F52" s="87"/>
      <c r="G52" s="8" t="str">
        <f>IFERROR(VLOOKUP(D52,Reference!$A$11:$B$13,2,FALSE)*VLOOKUP(E52,Reference!$A$2:$B$7,2,FALSE)," ")</f>
        <v xml:space="preserve"> </v>
      </c>
      <c r="H52" s="42"/>
      <c r="I52" s="42"/>
      <c r="J52" s="42"/>
    </row>
    <row r="53" spans="1:10" s="40" customFormat="1" ht="39.950000000000003" customHeight="1" outlineLevel="1" x14ac:dyDescent="0.25">
      <c r="A53" s="78" t="s">
        <v>193</v>
      </c>
      <c r="B53" s="79" t="s">
        <v>238</v>
      </c>
      <c r="C53" s="87"/>
      <c r="D53" s="87"/>
      <c r="E53" s="87"/>
      <c r="F53" s="87"/>
      <c r="G53" s="8" t="str">
        <f>IFERROR(VLOOKUP(D53,Reference!$A$11:$B$13,2,FALSE)*VLOOKUP(E53,Reference!$A$2:$B$7,2,FALSE)," ")</f>
        <v xml:space="preserve"> </v>
      </c>
      <c r="H53" s="42"/>
      <c r="I53" s="42"/>
      <c r="J53" s="42"/>
    </row>
    <row r="54" spans="1:10" s="40" customFormat="1" ht="39.950000000000003" customHeight="1" outlineLevel="1" thickBot="1" x14ac:dyDescent="0.3">
      <c r="A54" s="76" t="s">
        <v>194</v>
      </c>
      <c r="B54" s="77" t="s">
        <v>239</v>
      </c>
      <c r="C54" s="89"/>
      <c r="D54" s="89"/>
      <c r="E54" s="89"/>
      <c r="F54" s="89"/>
      <c r="G54" s="8" t="str">
        <f>IFERROR(VLOOKUP(D54,Reference!$A$11:$B$13,2,FALSE)*VLOOKUP(E54,Reference!$A$2:$B$7,2,FALSE)," ")</f>
        <v xml:space="preserve"> </v>
      </c>
      <c r="H54" s="42"/>
      <c r="I54" s="42"/>
      <c r="J54" s="42"/>
    </row>
    <row r="55" spans="1:10" s="39" customFormat="1" ht="39.950000000000003" customHeight="1" thickBot="1" x14ac:dyDescent="0.3">
      <c r="A55" s="73">
        <v>7</v>
      </c>
      <c r="B55" s="195" t="s">
        <v>5</v>
      </c>
      <c r="C55" s="195"/>
      <c r="D55" s="195"/>
      <c r="E55" s="195"/>
      <c r="F55" s="196"/>
      <c r="H55" s="38"/>
      <c r="I55" s="38"/>
      <c r="J55" s="41"/>
    </row>
    <row r="56" spans="1:10" s="40" customFormat="1" ht="39.950000000000003" customHeight="1" outlineLevel="1" x14ac:dyDescent="0.25">
      <c r="A56" s="74" t="s">
        <v>195</v>
      </c>
      <c r="B56" s="75" t="s">
        <v>240</v>
      </c>
      <c r="C56" s="88"/>
      <c r="D56" s="88"/>
      <c r="E56" s="88"/>
      <c r="F56" s="88"/>
      <c r="G56" s="8" t="str">
        <f>IFERROR(VLOOKUP(D56,Reference!$A$11:$B$13,2,FALSE)*VLOOKUP(E56,Reference!$A$2:$B$7,2,FALSE)," ")</f>
        <v xml:space="preserve"> </v>
      </c>
      <c r="H56" s="42"/>
      <c r="I56" s="42"/>
      <c r="J56" s="42"/>
    </row>
    <row r="57" spans="1:10" s="40" customFormat="1" ht="39.950000000000003" customHeight="1" outlineLevel="1" x14ac:dyDescent="0.25">
      <c r="A57" s="78" t="s">
        <v>196</v>
      </c>
      <c r="B57" s="79" t="s">
        <v>241</v>
      </c>
      <c r="C57" s="87"/>
      <c r="D57" s="87"/>
      <c r="E57" s="87"/>
      <c r="F57" s="87"/>
      <c r="G57" s="8" t="str">
        <f>IFERROR(VLOOKUP(D57,Reference!$A$11:$B$13,2,FALSE)*VLOOKUP(E57,Reference!$A$2:$B$7,2,FALSE)," ")</f>
        <v xml:space="preserve"> </v>
      </c>
      <c r="H57" s="42"/>
      <c r="I57" s="42"/>
      <c r="J57" s="42"/>
    </row>
    <row r="58" spans="1:10" s="40" customFormat="1" ht="39.950000000000003" customHeight="1" outlineLevel="1" x14ac:dyDescent="0.25">
      <c r="A58" s="76" t="s">
        <v>197</v>
      </c>
      <c r="B58" s="77" t="s">
        <v>242</v>
      </c>
      <c r="C58" s="87"/>
      <c r="D58" s="87"/>
      <c r="E58" s="87"/>
      <c r="F58" s="87"/>
      <c r="G58" s="8" t="str">
        <f>IFERROR(VLOOKUP(D58,Reference!$A$11:$B$13,2,FALSE)*VLOOKUP(E58,Reference!$A$2:$B$7,2,FALSE)," ")</f>
        <v xml:space="preserve"> </v>
      </c>
      <c r="H58" s="42"/>
      <c r="I58" s="42"/>
      <c r="J58" s="42"/>
    </row>
    <row r="59" spans="1:10" s="40" customFormat="1" ht="39.950000000000003" customHeight="1" outlineLevel="1" x14ac:dyDescent="0.25">
      <c r="A59" s="76" t="s">
        <v>198</v>
      </c>
      <c r="B59" s="77" t="s">
        <v>243</v>
      </c>
      <c r="C59" s="87"/>
      <c r="D59" s="87"/>
      <c r="E59" s="87"/>
      <c r="F59" s="87"/>
      <c r="G59" s="8" t="str">
        <f>IFERROR(VLOOKUP(D59,Reference!$A$11:$B$13,2,FALSE)*VLOOKUP(E59,Reference!$A$2:$B$7,2,FALSE)," ")</f>
        <v xml:space="preserve"> </v>
      </c>
      <c r="H59" s="42"/>
      <c r="I59" s="42"/>
      <c r="J59" s="42"/>
    </row>
    <row r="60" spans="1:10" s="40" customFormat="1" ht="39.950000000000003" customHeight="1" outlineLevel="1" thickBot="1" x14ac:dyDescent="0.3">
      <c r="A60" s="76" t="s">
        <v>199</v>
      </c>
      <c r="B60" s="77" t="s">
        <v>244</v>
      </c>
      <c r="C60" s="89"/>
      <c r="D60" s="89"/>
      <c r="E60" s="89"/>
      <c r="F60" s="89"/>
      <c r="G60" s="8" t="str">
        <f>IFERROR(VLOOKUP(D60,Reference!$A$11:$B$13,2,FALSE)*VLOOKUP(E60,Reference!$A$2:$B$7,2,FALSE)," ")</f>
        <v xml:space="preserve"> </v>
      </c>
      <c r="H60" s="42"/>
      <c r="I60" s="42"/>
      <c r="J60" s="42"/>
    </row>
    <row r="61" spans="1:10" s="40" customFormat="1" ht="39.950000000000003" customHeight="1" thickBot="1" x14ac:dyDescent="0.3">
      <c r="A61" s="73">
        <v>8</v>
      </c>
      <c r="B61" s="195" t="s">
        <v>150</v>
      </c>
      <c r="C61" s="195"/>
      <c r="D61" s="195"/>
      <c r="E61" s="195"/>
      <c r="F61" s="196"/>
      <c r="H61" s="42"/>
      <c r="I61" s="42"/>
      <c r="J61" s="42"/>
    </row>
    <row r="62" spans="1:10" s="40" customFormat="1" ht="39.950000000000003" customHeight="1" outlineLevel="1" x14ac:dyDescent="0.25">
      <c r="A62" s="74" t="s">
        <v>200</v>
      </c>
      <c r="B62" s="75" t="s">
        <v>245</v>
      </c>
      <c r="C62" s="88"/>
      <c r="D62" s="88"/>
      <c r="E62" s="88"/>
      <c r="F62" s="88"/>
      <c r="G62" s="8" t="str">
        <f>IFERROR(VLOOKUP(D62,Reference!$A$11:$B$13,2,FALSE)*VLOOKUP(E62,Reference!$A$2:$B$7,2,FALSE)," ")</f>
        <v xml:space="preserve"> </v>
      </c>
      <c r="H62" s="42"/>
      <c r="I62" s="42"/>
      <c r="J62" s="42"/>
    </row>
    <row r="63" spans="1:10" s="40" customFormat="1" ht="39.950000000000003" customHeight="1" outlineLevel="1" x14ac:dyDescent="0.25">
      <c r="A63" s="74" t="s">
        <v>201</v>
      </c>
      <c r="B63" s="75" t="s">
        <v>246</v>
      </c>
      <c r="C63" s="87"/>
      <c r="D63" s="87"/>
      <c r="E63" s="87"/>
      <c r="F63" s="87"/>
      <c r="G63" s="8" t="str">
        <f>IFERROR(VLOOKUP(D63,Reference!$A$11:$B$13,2,FALSE)*VLOOKUP(E63,Reference!$A$2:$B$7,2,FALSE)," ")</f>
        <v xml:space="preserve"> </v>
      </c>
      <c r="H63" s="42"/>
      <c r="I63" s="42"/>
      <c r="J63" s="42"/>
    </row>
    <row r="64" spans="1:10" s="40" customFormat="1" ht="39.950000000000003" customHeight="1" outlineLevel="1" x14ac:dyDescent="0.25">
      <c r="A64" s="74" t="s">
        <v>202</v>
      </c>
      <c r="B64" s="75" t="s">
        <v>247</v>
      </c>
      <c r="C64" s="87"/>
      <c r="D64" s="87"/>
      <c r="E64" s="87"/>
      <c r="F64" s="87"/>
      <c r="G64" s="8" t="str">
        <f>IFERROR(VLOOKUP(D64,Reference!$A$11:$B$13,2,FALSE)*VLOOKUP(E64,Reference!$A$2:$B$7,2,FALSE)," ")</f>
        <v xml:space="preserve"> </v>
      </c>
      <c r="H64" s="42"/>
      <c r="I64" s="42"/>
      <c r="J64" s="42"/>
    </row>
    <row r="65" spans="1:11" s="40" customFormat="1" ht="39.950000000000003" customHeight="1" outlineLevel="1" x14ac:dyDescent="0.25">
      <c r="A65" s="74" t="s">
        <v>203</v>
      </c>
      <c r="B65" s="75" t="s">
        <v>248</v>
      </c>
      <c r="C65" s="87"/>
      <c r="D65" s="87"/>
      <c r="E65" s="87"/>
      <c r="F65" s="87"/>
      <c r="G65" s="8" t="str">
        <f>IFERROR(VLOOKUP(D65,Reference!$A$11:$B$13,2,FALSE)*VLOOKUP(E65,Reference!$A$2:$B$7,2,FALSE)," ")</f>
        <v xml:space="preserve"> </v>
      </c>
      <c r="H65" s="42"/>
      <c r="I65" s="42"/>
      <c r="J65" s="42"/>
    </row>
    <row r="66" spans="1:11" s="40" customFormat="1" ht="39.950000000000003" customHeight="1" outlineLevel="1" x14ac:dyDescent="0.25">
      <c r="A66" s="74" t="s">
        <v>204</v>
      </c>
      <c r="B66" s="75" t="s">
        <v>249</v>
      </c>
      <c r="C66" s="87"/>
      <c r="D66" s="87"/>
      <c r="E66" s="87"/>
      <c r="F66" s="87"/>
      <c r="G66" s="8" t="str">
        <f>IFERROR(VLOOKUP(D66,Reference!$A$11:$B$13,2,FALSE)*VLOOKUP(E66,Reference!$A$2:$B$7,2,FALSE)," ")</f>
        <v xml:space="preserve"> </v>
      </c>
      <c r="H66" s="42"/>
      <c r="I66" s="42"/>
      <c r="J66" s="42"/>
    </row>
    <row r="67" spans="1:11" s="40" customFormat="1" ht="39.950000000000003" customHeight="1" outlineLevel="1" x14ac:dyDescent="0.25">
      <c r="A67" s="74" t="s">
        <v>205</v>
      </c>
      <c r="B67" s="75" t="s">
        <v>250</v>
      </c>
      <c r="C67" s="87"/>
      <c r="D67" s="87"/>
      <c r="E67" s="87"/>
      <c r="F67" s="87"/>
      <c r="G67" s="8" t="str">
        <f>IFERROR(VLOOKUP(D67,Reference!$A$11:$B$13,2,FALSE)*VLOOKUP(E67,Reference!$A$2:$B$7,2,FALSE)," ")</f>
        <v xml:space="preserve"> </v>
      </c>
      <c r="H67" s="42"/>
      <c r="I67" s="42"/>
      <c r="J67" s="42"/>
    </row>
    <row r="68" spans="1:11" s="40" customFormat="1" ht="39.950000000000003" customHeight="1" outlineLevel="1" x14ac:dyDescent="0.25">
      <c r="A68" s="74" t="s">
        <v>206</v>
      </c>
      <c r="B68" s="75" t="s">
        <v>251</v>
      </c>
      <c r="C68" s="87"/>
      <c r="D68" s="87"/>
      <c r="E68" s="87"/>
      <c r="F68" s="87"/>
      <c r="G68" s="8" t="str">
        <f>IFERROR(VLOOKUP(D68,Reference!$A$11:$B$13,2,FALSE)*VLOOKUP(E68,Reference!$A$2:$B$7,2,FALSE)," ")</f>
        <v xml:space="preserve"> </v>
      </c>
      <c r="H68" s="42"/>
      <c r="I68" s="42"/>
      <c r="J68" s="42"/>
    </row>
    <row r="69" spans="1:11" s="40" customFormat="1" ht="39.950000000000003" customHeight="1" outlineLevel="1" x14ac:dyDescent="0.25">
      <c r="A69" s="74" t="s">
        <v>207</v>
      </c>
      <c r="B69" s="75" t="s">
        <v>252</v>
      </c>
      <c r="C69" s="87"/>
      <c r="D69" s="87"/>
      <c r="E69" s="87"/>
      <c r="F69" s="87"/>
      <c r="G69" s="8" t="str">
        <f>IFERROR(VLOOKUP(D69,Reference!$A$11:$B$13,2,FALSE)*VLOOKUP(E69,Reference!$A$2:$B$7,2,FALSE)," ")</f>
        <v xml:space="preserve"> </v>
      </c>
      <c r="H69" s="42"/>
      <c r="I69" s="42"/>
      <c r="J69" s="42"/>
    </row>
    <row r="70" spans="1:11" s="40" customFormat="1" ht="39.950000000000003" customHeight="1" outlineLevel="1" x14ac:dyDescent="0.25">
      <c r="A70" s="74" t="s">
        <v>208</v>
      </c>
      <c r="B70" s="75" t="s">
        <v>253</v>
      </c>
      <c r="C70" s="87"/>
      <c r="D70" s="87"/>
      <c r="E70" s="87"/>
      <c r="F70" s="87"/>
      <c r="G70" s="8" t="str">
        <f>IFERROR(VLOOKUP(D70,Reference!$A$11:$B$13,2,FALSE)*VLOOKUP(E70,Reference!$A$2:$B$7,2,FALSE)," ")</f>
        <v xml:space="preserve"> </v>
      </c>
      <c r="H70" s="42"/>
      <c r="I70" s="42"/>
      <c r="J70" s="42"/>
    </row>
    <row r="71" spans="1:11" s="40" customFormat="1" ht="39.950000000000003" customHeight="1" outlineLevel="1" x14ac:dyDescent="0.25">
      <c r="A71" s="74" t="s">
        <v>209</v>
      </c>
      <c r="B71" s="75" t="s">
        <v>254</v>
      </c>
      <c r="C71" s="87"/>
      <c r="D71" s="87"/>
      <c r="E71" s="87"/>
      <c r="F71" s="87"/>
      <c r="G71" s="8" t="str">
        <f>IFERROR(VLOOKUP(D71,Reference!$A$11:$B$13,2,FALSE)*VLOOKUP(E71,Reference!$A$2:$B$7,2,FALSE)," ")</f>
        <v xml:space="preserve"> </v>
      </c>
      <c r="H71" s="42"/>
      <c r="I71" s="42"/>
      <c r="J71" s="42"/>
    </row>
    <row r="72" spans="1:11" s="40" customFormat="1" ht="39.75" customHeight="1" outlineLevel="1" x14ac:dyDescent="0.25">
      <c r="A72" s="74" t="s">
        <v>210</v>
      </c>
      <c r="B72" s="75" t="s">
        <v>216</v>
      </c>
      <c r="C72" s="87"/>
      <c r="D72" s="87"/>
      <c r="E72" s="87"/>
      <c r="F72" s="87"/>
      <c r="G72" s="8" t="str">
        <f>IFERROR(VLOOKUP(D72,Reference!$A$11:$B$13,2,FALSE)*VLOOKUP(E72,Reference!$A$2:$B$7,2,FALSE)," ")</f>
        <v xml:space="preserve"> </v>
      </c>
      <c r="H72" s="42"/>
      <c r="I72" s="42"/>
      <c r="J72" s="42"/>
    </row>
    <row r="73" spans="1:11" s="40" customFormat="1" ht="39.950000000000003" customHeight="1" outlineLevel="1" x14ac:dyDescent="0.25">
      <c r="A73" s="74" t="s">
        <v>211</v>
      </c>
      <c r="B73" s="75" t="s">
        <v>255</v>
      </c>
      <c r="C73" s="87"/>
      <c r="D73" s="87"/>
      <c r="E73" s="87"/>
      <c r="F73" s="87"/>
      <c r="G73" s="8" t="str">
        <f>IFERROR(VLOOKUP(D73,Reference!$A$11:$B$13,2,FALSE)*VLOOKUP(E73,Reference!$A$2:$B$7,2,FALSE)," ")</f>
        <v xml:space="preserve"> </v>
      </c>
      <c r="H73" s="42"/>
      <c r="I73" s="42"/>
      <c r="J73" s="42"/>
    </row>
    <row r="74" spans="1:11" s="40" customFormat="1" ht="39.950000000000003" customHeight="1" outlineLevel="1" x14ac:dyDescent="0.25">
      <c r="A74" s="74" t="s">
        <v>212</v>
      </c>
      <c r="B74" s="75" t="s">
        <v>256</v>
      </c>
      <c r="C74" s="87"/>
      <c r="D74" s="87"/>
      <c r="E74" s="87"/>
      <c r="F74" s="87"/>
      <c r="G74" s="8" t="str">
        <f>IFERROR(VLOOKUP(D74,Reference!$A$11:$B$13,2,FALSE)*VLOOKUP(E74,Reference!$A$2:$B$7,2,FALSE)," ")</f>
        <v xml:space="preserve"> </v>
      </c>
      <c r="H74" s="42"/>
      <c r="I74" s="42"/>
      <c r="J74" s="42"/>
    </row>
    <row r="75" spans="1:11" s="40" customFormat="1" ht="39.950000000000003" customHeight="1" outlineLevel="1" x14ac:dyDescent="0.25">
      <c r="A75" s="74" t="s">
        <v>213</v>
      </c>
      <c r="B75" s="75" t="s">
        <v>257</v>
      </c>
      <c r="C75" s="87"/>
      <c r="D75" s="87"/>
      <c r="E75" s="87"/>
      <c r="F75" s="87"/>
      <c r="G75" s="8" t="str">
        <f>IFERROR(VLOOKUP(D75,Reference!$A$11:$B$13,2,FALSE)*VLOOKUP(E75,Reference!$A$2:$B$7,2,FALSE)," ")</f>
        <v xml:space="preserve"> </v>
      </c>
      <c r="H75" s="42"/>
      <c r="I75" s="42"/>
      <c r="J75" s="42"/>
    </row>
    <row r="76" spans="1:11" s="40" customFormat="1" ht="60" customHeight="1" outlineLevel="1" x14ac:dyDescent="0.25">
      <c r="A76" s="74" t="s">
        <v>214</v>
      </c>
      <c r="B76" s="75" t="s">
        <v>258</v>
      </c>
      <c r="C76" s="87"/>
      <c r="D76" s="87"/>
      <c r="E76" s="87"/>
      <c r="F76" s="87"/>
      <c r="G76" s="8" t="str">
        <f>IFERROR(VLOOKUP(D76,Reference!$A$11:$B$13,2,FALSE)*VLOOKUP(E76,Reference!$A$2:$B$7,2,FALSE)," ")</f>
        <v xml:space="preserve"> </v>
      </c>
      <c r="H76" s="42"/>
      <c r="I76" s="42"/>
      <c r="J76" s="42"/>
    </row>
    <row r="77" spans="1:11" s="40" customFormat="1" ht="39.950000000000003" customHeight="1" outlineLevel="1" thickBot="1" x14ac:dyDescent="0.3">
      <c r="A77" s="84" t="s">
        <v>215</v>
      </c>
      <c r="B77" s="85" t="s">
        <v>259</v>
      </c>
      <c r="C77" s="87"/>
      <c r="D77" s="87"/>
      <c r="E77" s="87"/>
      <c r="F77" s="87"/>
      <c r="G77" s="8" t="str">
        <f>IFERROR(VLOOKUP(D77,Reference!$A$11:$B$13,2,FALSE)*VLOOKUP(E77,Reference!$A$2:$B$7,2,FALSE)," ")</f>
        <v xml:space="preserve"> </v>
      </c>
      <c r="H77" s="42"/>
      <c r="I77" s="42"/>
      <c r="J77" s="42"/>
    </row>
    <row r="78" spans="1:11" ht="19.5" thickBot="1" x14ac:dyDescent="0.3">
      <c r="A78" s="57"/>
      <c r="B78" s="57"/>
      <c r="C78" s="57"/>
      <c r="D78" s="57"/>
      <c r="E78" s="57"/>
      <c r="F78" s="57"/>
      <c r="G78" s="32"/>
      <c r="H78" s="43"/>
      <c r="I78" s="43"/>
      <c r="J78" s="43"/>
      <c r="K78" s="43"/>
    </row>
    <row r="79" spans="1:11" ht="18.75" x14ac:dyDescent="0.25">
      <c r="A79" s="43"/>
      <c r="B79" s="45"/>
      <c r="C79" s="44"/>
      <c r="D79" s="45"/>
      <c r="E79" s="45"/>
      <c r="F79" s="43"/>
      <c r="G79" s="46"/>
      <c r="H79" s="43"/>
      <c r="I79" s="43"/>
      <c r="J79" s="43"/>
      <c r="K79" s="43"/>
    </row>
    <row r="80" spans="1:11" ht="18.75" x14ac:dyDescent="0.25">
      <c r="A80" s="43"/>
      <c r="B80" s="45"/>
      <c r="C80" s="45"/>
      <c r="D80" s="45"/>
      <c r="E80" s="45"/>
      <c r="F80" s="43"/>
      <c r="G80" s="46"/>
      <c r="H80" s="43"/>
      <c r="I80" s="43"/>
      <c r="J80" s="43"/>
      <c r="K80" s="43"/>
    </row>
    <row r="81" spans="1:11" ht="18.75" x14ac:dyDescent="0.25">
      <c r="A81" s="43"/>
      <c r="B81" s="45"/>
      <c r="C81" s="45"/>
      <c r="D81" s="45"/>
      <c r="E81" s="45"/>
      <c r="F81" s="43"/>
      <c r="G81" s="46"/>
      <c r="H81" s="43"/>
      <c r="I81" s="43"/>
      <c r="J81" s="43"/>
      <c r="K81" s="43"/>
    </row>
    <row r="82" spans="1:11" ht="18.75" x14ac:dyDescent="0.25">
      <c r="A82" s="43"/>
      <c r="B82" s="45"/>
      <c r="C82" s="45"/>
      <c r="D82" s="45"/>
      <c r="E82" s="43"/>
      <c r="F82" s="43"/>
      <c r="G82" s="46"/>
      <c r="H82" s="43"/>
      <c r="I82" s="43"/>
      <c r="J82" s="43"/>
      <c r="K82" s="43"/>
    </row>
    <row r="83" spans="1:11" ht="18.75" x14ac:dyDescent="0.25">
      <c r="A83" s="43"/>
      <c r="B83" s="45"/>
      <c r="C83" s="45"/>
      <c r="D83" s="45"/>
      <c r="E83" s="43"/>
      <c r="F83" s="43"/>
      <c r="G83" s="46"/>
      <c r="H83" s="43"/>
      <c r="I83" s="43"/>
      <c r="J83" s="43"/>
      <c r="K83" s="43"/>
    </row>
    <row r="84" spans="1:11" ht="18.75" x14ac:dyDescent="0.25">
      <c r="A84" s="43"/>
      <c r="B84" s="45"/>
      <c r="C84" s="45"/>
      <c r="D84" s="43"/>
      <c r="E84" s="43"/>
      <c r="F84" s="43"/>
      <c r="G84" s="46"/>
      <c r="H84" s="43"/>
      <c r="I84" s="43"/>
      <c r="J84" s="43"/>
      <c r="K84" s="43"/>
    </row>
    <row r="85" spans="1:11" ht="18.75" x14ac:dyDescent="0.25">
      <c r="A85" s="43"/>
      <c r="B85" s="45"/>
      <c r="C85" s="44"/>
      <c r="D85" s="43"/>
      <c r="E85" s="43"/>
      <c r="F85" s="43"/>
      <c r="G85" s="46"/>
      <c r="H85" s="43"/>
      <c r="I85" s="43"/>
      <c r="J85" s="43"/>
      <c r="K85" s="43"/>
    </row>
    <row r="86" spans="1:11" ht="18.75" x14ac:dyDescent="0.25">
      <c r="A86" s="43"/>
      <c r="B86" s="45"/>
      <c r="C86" s="45"/>
      <c r="D86" s="43"/>
      <c r="E86" s="43"/>
      <c r="F86" s="43"/>
      <c r="G86" s="46"/>
      <c r="H86" s="43"/>
      <c r="I86" s="43"/>
      <c r="J86" s="43"/>
      <c r="K86" s="43"/>
    </row>
    <row r="87" spans="1:11" ht="18.75" x14ac:dyDescent="0.25">
      <c r="A87" s="43"/>
      <c r="B87" s="45"/>
      <c r="C87" s="45"/>
      <c r="D87" s="45"/>
      <c r="E87" s="43"/>
      <c r="F87" s="43"/>
      <c r="G87" s="46"/>
      <c r="H87" s="43"/>
      <c r="I87" s="43"/>
      <c r="J87" s="43"/>
      <c r="K87" s="43"/>
    </row>
    <row r="88" spans="1:11" ht="18.75" x14ac:dyDescent="0.25">
      <c r="A88" s="43"/>
      <c r="C88" s="45"/>
      <c r="D88" s="45"/>
      <c r="E88" s="43"/>
      <c r="F88" s="43"/>
      <c r="G88" s="46"/>
      <c r="H88" s="43"/>
      <c r="I88" s="43"/>
      <c r="J88" s="43"/>
      <c r="K88" s="43"/>
    </row>
    <row r="89" spans="1:11" ht="18.75" x14ac:dyDescent="0.25">
      <c r="A89" s="43"/>
      <c r="C89" s="45"/>
      <c r="D89" s="43"/>
      <c r="E89" s="43"/>
      <c r="F89" s="43"/>
      <c r="G89" s="46"/>
      <c r="H89" s="43"/>
      <c r="I89" s="43"/>
      <c r="J89" s="43"/>
      <c r="K89" s="43"/>
    </row>
    <row r="90" spans="1:11" ht="18.75" x14ac:dyDescent="0.25">
      <c r="A90" s="43"/>
      <c r="C90" s="45"/>
      <c r="D90" s="43"/>
      <c r="E90" s="43"/>
      <c r="F90" s="43"/>
      <c r="G90" s="46"/>
      <c r="H90" s="43"/>
      <c r="I90" s="43"/>
      <c r="J90" s="43"/>
      <c r="K90" s="43"/>
    </row>
    <row r="91" spans="1:11" ht="18.75" x14ac:dyDescent="0.25">
      <c r="A91" s="43"/>
      <c r="C91" s="45"/>
      <c r="D91" s="43"/>
      <c r="E91" s="43"/>
      <c r="F91" s="43"/>
      <c r="G91" s="46"/>
      <c r="H91" s="43"/>
      <c r="I91" s="43"/>
      <c r="J91" s="43"/>
      <c r="K91" s="43"/>
    </row>
    <row r="92" spans="1:11" ht="18.75" x14ac:dyDescent="0.25">
      <c r="A92" s="43"/>
      <c r="C92" s="45"/>
      <c r="D92" s="45"/>
      <c r="E92" s="43"/>
      <c r="F92" s="43"/>
      <c r="G92" s="46"/>
      <c r="H92" s="43"/>
      <c r="I92" s="43"/>
      <c r="J92" s="43"/>
      <c r="K92" s="43"/>
    </row>
    <row r="93" spans="1:11" ht="18.75" x14ac:dyDescent="0.25">
      <c r="A93" s="43"/>
      <c r="C93" s="45"/>
      <c r="D93" s="43"/>
      <c r="E93" s="43"/>
      <c r="F93" s="43"/>
      <c r="G93" s="46"/>
      <c r="H93" s="43"/>
      <c r="I93" s="43"/>
      <c r="J93" s="43"/>
      <c r="K93" s="43"/>
    </row>
    <row r="94" spans="1:11" ht="18.75" x14ac:dyDescent="0.25">
      <c r="A94" s="43"/>
      <c r="C94" s="45"/>
      <c r="D94" s="43"/>
      <c r="E94" s="43"/>
      <c r="F94" s="43"/>
      <c r="G94" s="46"/>
      <c r="H94" s="43"/>
      <c r="I94" s="43"/>
      <c r="J94" s="43"/>
      <c r="K94" s="43"/>
    </row>
    <row r="95" spans="1:11" ht="18.75" x14ac:dyDescent="0.25">
      <c r="A95" s="43"/>
      <c r="C95" s="45"/>
      <c r="D95" s="43"/>
      <c r="E95" s="43"/>
      <c r="F95" s="43"/>
      <c r="G95" s="46"/>
      <c r="H95" s="43"/>
      <c r="I95" s="43"/>
      <c r="J95" s="43"/>
      <c r="K95" s="43"/>
    </row>
    <row r="96" spans="1:11" ht="18.75" x14ac:dyDescent="0.25">
      <c r="A96" s="43"/>
      <c r="C96" s="45"/>
      <c r="D96" s="43"/>
      <c r="E96" s="43"/>
      <c r="F96" s="43"/>
      <c r="G96" s="46"/>
      <c r="H96" s="43"/>
      <c r="I96" s="43"/>
      <c r="J96" s="43"/>
      <c r="K96" s="43"/>
    </row>
    <row r="97" spans="1:11" ht="18.75" x14ac:dyDescent="0.25">
      <c r="A97" s="43"/>
      <c r="C97" s="45"/>
      <c r="D97" s="43"/>
      <c r="E97" s="43"/>
      <c r="F97" s="43"/>
      <c r="G97" s="46"/>
      <c r="H97" s="43"/>
      <c r="I97" s="43"/>
      <c r="J97" s="43"/>
      <c r="K97" s="43"/>
    </row>
    <row r="98" spans="1:11" ht="18.75" x14ac:dyDescent="0.25">
      <c r="A98" s="43"/>
      <c r="C98" s="44"/>
      <c r="D98" s="43"/>
      <c r="E98" s="43"/>
      <c r="F98" s="43"/>
      <c r="G98" s="46"/>
      <c r="H98" s="43"/>
      <c r="I98" s="43"/>
      <c r="J98" s="43"/>
      <c r="K98" s="43"/>
    </row>
    <row r="99" spans="1:11" ht="18.75" x14ac:dyDescent="0.25">
      <c r="A99" s="43"/>
      <c r="C99" s="45"/>
      <c r="D99" s="43"/>
      <c r="E99" s="43"/>
      <c r="F99" s="43"/>
      <c r="G99" s="46"/>
      <c r="H99" s="43"/>
      <c r="I99" s="43"/>
      <c r="J99" s="43"/>
      <c r="K99" s="43"/>
    </row>
    <row r="100" spans="1:11" ht="18.75" x14ac:dyDescent="0.25">
      <c r="A100" s="43"/>
      <c r="C100" s="45"/>
      <c r="D100" s="43"/>
      <c r="E100" s="43"/>
      <c r="F100" s="43"/>
      <c r="G100" s="46"/>
      <c r="H100" s="43"/>
      <c r="I100" s="43"/>
      <c r="J100" s="43"/>
      <c r="K100" s="43"/>
    </row>
    <row r="101" spans="1:11" ht="18.75" x14ac:dyDescent="0.25">
      <c r="A101" s="43"/>
      <c r="C101" s="45"/>
      <c r="D101" s="43"/>
      <c r="E101" s="43"/>
      <c r="F101" s="43"/>
      <c r="G101" s="46"/>
      <c r="H101" s="43"/>
      <c r="I101" s="43"/>
      <c r="J101" s="43"/>
      <c r="K101" s="43"/>
    </row>
    <row r="102" spans="1:11" ht="18.75" x14ac:dyDescent="0.25">
      <c r="A102" s="43"/>
      <c r="C102" s="45"/>
      <c r="D102" s="43"/>
      <c r="E102" s="43"/>
      <c r="F102" s="43"/>
      <c r="G102" s="46"/>
      <c r="H102" s="43"/>
      <c r="I102" s="43"/>
      <c r="J102" s="43"/>
      <c r="K102" s="43"/>
    </row>
    <row r="103" spans="1:11" ht="18.75" x14ac:dyDescent="0.25">
      <c r="A103" s="43"/>
      <c r="C103" s="45"/>
      <c r="D103" s="43"/>
      <c r="E103" s="43"/>
      <c r="F103" s="43"/>
      <c r="G103" s="46"/>
      <c r="H103" s="43"/>
      <c r="I103" s="43"/>
      <c r="J103" s="43"/>
      <c r="K103" s="43"/>
    </row>
    <row r="104" spans="1:11" ht="18.75" x14ac:dyDescent="0.25">
      <c r="A104" s="43"/>
      <c r="C104" s="45"/>
      <c r="D104" s="43"/>
      <c r="E104" s="43"/>
      <c r="F104" s="43"/>
      <c r="G104" s="46"/>
      <c r="H104" s="43"/>
      <c r="I104" s="43"/>
      <c r="J104" s="43"/>
      <c r="K104" s="43"/>
    </row>
    <row r="105" spans="1:11" ht="18.75" x14ac:dyDescent="0.25">
      <c r="A105" s="43"/>
      <c r="C105" s="45"/>
      <c r="D105" s="43"/>
      <c r="E105" s="43"/>
      <c r="F105" s="43"/>
      <c r="G105" s="46"/>
      <c r="H105" s="43"/>
      <c r="I105" s="43"/>
      <c r="J105" s="43"/>
      <c r="K105" s="43"/>
    </row>
    <row r="106" spans="1:11" ht="18.75" x14ac:dyDescent="0.25">
      <c r="A106" s="43"/>
      <c r="C106" s="45"/>
      <c r="D106" s="43"/>
      <c r="E106" s="43"/>
      <c r="F106" s="43"/>
      <c r="G106" s="46"/>
      <c r="H106" s="43"/>
      <c r="I106" s="43"/>
      <c r="J106" s="43"/>
      <c r="K106" s="43"/>
    </row>
    <row r="107" spans="1:11" ht="18.75" x14ac:dyDescent="0.25">
      <c r="A107" s="43"/>
      <c r="C107" s="45"/>
      <c r="D107" s="43"/>
      <c r="E107" s="43"/>
      <c r="F107" s="43"/>
      <c r="G107" s="46"/>
      <c r="H107" s="43"/>
      <c r="I107" s="43"/>
      <c r="J107" s="43"/>
      <c r="K107" s="43"/>
    </row>
    <row r="108" spans="1:11" ht="18.75" x14ac:dyDescent="0.25">
      <c r="A108" s="43"/>
      <c r="C108" s="45"/>
      <c r="D108" s="43"/>
      <c r="E108" s="43"/>
      <c r="F108" s="43"/>
      <c r="G108" s="46"/>
      <c r="H108" s="43"/>
      <c r="I108" s="43"/>
      <c r="J108" s="43"/>
      <c r="K108" s="43"/>
    </row>
    <row r="109" spans="1:11" ht="18.75" x14ac:dyDescent="0.25">
      <c r="A109" s="43"/>
      <c r="C109" s="45"/>
      <c r="D109" s="43"/>
      <c r="E109" s="43"/>
      <c r="F109" s="43"/>
      <c r="G109" s="46"/>
      <c r="H109" s="43"/>
      <c r="I109" s="43"/>
      <c r="J109" s="43"/>
      <c r="K109" s="43"/>
    </row>
    <row r="110" spans="1:11" ht="18.75" x14ac:dyDescent="0.25">
      <c r="A110" s="43"/>
      <c r="C110" s="45"/>
      <c r="D110" s="43"/>
      <c r="E110" s="43"/>
      <c r="F110" s="43"/>
      <c r="G110" s="46"/>
      <c r="H110" s="43"/>
      <c r="I110" s="43"/>
      <c r="J110" s="43"/>
      <c r="K110" s="43"/>
    </row>
    <row r="111" spans="1:11" ht="18.75" x14ac:dyDescent="0.25">
      <c r="A111" s="43"/>
      <c r="C111" s="45"/>
      <c r="D111" s="43"/>
      <c r="E111" s="43"/>
      <c r="F111" s="43"/>
      <c r="G111" s="46"/>
      <c r="H111" s="43"/>
      <c r="I111" s="43"/>
      <c r="J111" s="43"/>
      <c r="K111" s="43"/>
    </row>
    <row r="112" spans="1:11" ht="18.75" x14ac:dyDescent="0.25">
      <c r="A112" s="43"/>
      <c r="C112" s="45"/>
      <c r="D112" s="43"/>
      <c r="E112" s="43"/>
      <c r="F112" s="43"/>
      <c r="G112" s="46"/>
      <c r="H112" s="43"/>
      <c r="I112" s="43"/>
      <c r="J112" s="43"/>
      <c r="K112" s="43"/>
    </row>
    <row r="113" spans="1:11" ht="18.75" x14ac:dyDescent="0.25">
      <c r="A113" s="43"/>
      <c r="C113" s="45"/>
      <c r="D113" s="43"/>
      <c r="E113" s="43"/>
      <c r="F113" s="43"/>
      <c r="G113" s="46"/>
      <c r="H113" s="43"/>
      <c r="I113" s="43"/>
      <c r="J113" s="43"/>
      <c r="K113" s="43"/>
    </row>
    <row r="114" spans="1:11" ht="18.75" x14ac:dyDescent="0.25">
      <c r="A114" s="43"/>
      <c r="C114" s="45"/>
      <c r="D114" s="43"/>
      <c r="E114" s="43"/>
      <c r="F114" s="43"/>
      <c r="G114" s="46"/>
      <c r="H114" s="43"/>
      <c r="I114" s="43"/>
      <c r="J114" s="43"/>
      <c r="K114" s="43"/>
    </row>
    <row r="115" spans="1:11" ht="18.75" x14ac:dyDescent="0.25">
      <c r="A115" s="43"/>
      <c r="C115" s="45"/>
      <c r="D115" s="43"/>
      <c r="E115" s="43"/>
      <c r="F115" s="43"/>
      <c r="G115" s="46"/>
      <c r="H115" s="43"/>
      <c r="I115" s="43"/>
      <c r="J115" s="43"/>
      <c r="K115" s="43"/>
    </row>
    <row r="116" spans="1:11" ht="18.75" x14ac:dyDescent="0.25">
      <c r="A116" s="43"/>
      <c r="C116" s="45"/>
      <c r="D116" s="43"/>
      <c r="E116" s="43"/>
      <c r="F116" s="43"/>
      <c r="G116" s="46"/>
      <c r="H116" s="43"/>
      <c r="I116" s="43"/>
      <c r="J116" s="43"/>
      <c r="K116" s="43"/>
    </row>
    <row r="117" spans="1:11" ht="18.75" x14ac:dyDescent="0.25">
      <c r="A117" s="43"/>
      <c r="C117" s="45"/>
      <c r="D117" s="43"/>
      <c r="E117" s="43"/>
      <c r="F117" s="43"/>
      <c r="G117" s="46"/>
      <c r="H117" s="43"/>
      <c r="I117" s="43"/>
      <c r="J117" s="43"/>
      <c r="K117" s="43"/>
    </row>
    <row r="118" spans="1:11" ht="18.75" x14ac:dyDescent="0.25">
      <c r="A118" s="43"/>
      <c r="C118" s="45"/>
      <c r="D118" s="43"/>
      <c r="E118" s="43"/>
      <c r="F118" s="43"/>
      <c r="G118" s="46"/>
      <c r="H118" s="43"/>
      <c r="I118" s="43"/>
      <c r="J118" s="43"/>
      <c r="K118" s="43"/>
    </row>
    <row r="119" spans="1:11" ht="18.75" x14ac:dyDescent="0.25">
      <c r="A119" s="43"/>
      <c r="C119" s="45"/>
      <c r="D119" s="43"/>
      <c r="E119" s="43"/>
      <c r="F119" s="43"/>
      <c r="G119" s="46"/>
      <c r="H119" s="43"/>
      <c r="I119" s="43"/>
      <c r="J119" s="43"/>
      <c r="K119" s="43"/>
    </row>
    <row r="120" spans="1:11" ht="18.75" x14ac:dyDescent="0.25">
      <c r="A120" s="43"/>
      <c r="B120" s="45"/>
      <c r="C120" s="45"/>
      <c r="D120" s="43"/>
      <c r="E120" s="43"/>
      <c r="F120" s="43"/>
      <c r="G120" s="46"/>
      <c r="H120" s="43"/>
      <c r="I120" s="43"/>
      <c r="J120" s="43"/>
      <c r="K120" s="43"/>
    </row>
    <row r="121" spans="1:11" ht="18.75" x14ac:dyDescent="0.25">
      <c r="A121" s="43"/>
      <c r="B121" s="45"/>
      <c r="C121" s="45"/>
      <c r="D121" s="43"/>
      <c r="E121" s="43"/>
      <c r="F121" s="43"/>
      <c r="G121" s="46"/>
      <c r="H121" s="43"/>
      <c r="I121" s="43"/>
      <c r="J121" s="43"/>
      <c r="K121" s="43"/>
    </row>
    <row r="122" spans="1:11" ht="18.75" x14ac:dyDescent="0.25">
      <c r="A122" s="43"/>
      <c r="B122" s="45"/>
      <c r="C122" s="45"/>
      <c r="D122" s="43"/>
      <c r="E122" s="43"/>
      <c r="F122" s="43"/>
      <c r="G122" s="46"/>
      <c r="H122" s="43"/>
      <c r="I122" s="43"/>
      <c r="J122" s="43"/>
      <c r="K122" s="43"/>
    </row>
    <row r="123" spans="1:11" ht="18.75" x14ac:dyDescent="0.25">
      <c r="A123" s="43"/>
      <c r="B123" s="45"/>
      <c r="C123" s="45"/>
      <c r="D123" s="43"/>
      <c r="E123" s="43"/>
      <c r="F123" s="43"/>
      <c r="G123" s="46"/>
      <c r="H123" s="43"/>
      <c r="I123" s="43"/>
      <c r="J123" s="43"/>
      <c r="K123" s="43"/>
    </row>
    <row r="124" spans="1:11" ht="18.75" x14ac:dyDescent="0.25">
      <c r="A124" s="43"/>
      <c r="B124" s="45"/>
      <c r="C124" s="45"/>
      <c r="D124" s="43"/>
      <c r="E124" s="43"/>
      <c r="F124" s="43"/>
      <c r="G124" s="46"/>
      <c r="H124" s="43"/>
      <c r="I124" s="43"/>
      <c r="J124" s="43"/>
      <c r="K124" s="43"/>
    </row>
    <row r="125" spans="1:11" ht="18.75" x14ac:dyDescent="0.25">
      <c r="A125" s="43"/>
      <c r="B125" s="45"/>
      <c r="C125" s="45"/>
      <c r="D125" s="43"/>
      <c r="E125" s="43"/>
      <c r="F125" s="43"/>
      <c r="G125" s="46"/>
      <c r="H125" s="43"/>
      <c r="I125" s="43"/>
      <c r="J125" s="43"/>
      <c r="K125" s="43"/>
    </row>
    <row r="126" spans="1:11" ht="18.75" x14ac:dyDescent="0.25">
      <c r="A126" s="43"/>
      <c r="B126" s="45"/>
      <c r="C126" s="45"/>
      <c r="D126" s="43"/>
      <c r="E126" s="43"/>
      <c r="F126" s="43"/>
      <c r="G126" s="46"/>
      <c r="H126" s="43"/>
      <c r="I126" s="43"/>
      <c r="J126" s="43"/>
      <c r="K126" s="43"/>
    </row>
    <row r="127" spans="1:11" ht="18.75" x14ac:dyDescent="0.25">
      <c r="A127" s="43"/>
      <c r="B127" s="45"/>
      <c r="C127" s="45"/>
      <c r="D127" s="43"/>
      <c r="E127" s="43"/>
      <c r="F127" s="43"/>
      <c r="G127" s="46"/>
      <c r="H127" s="43"/>
      <c r="I127" s="43"/>
      <c r="J127" s="43"/>
      <c r="K127" s="43"/>
    </row>
    <row r="128" spans="1:11" ht="18.75" x14ac:dyDescent="0.25">
      <c r="A128" s="43"/>
      <c r="B128" s="45"/>
      <c r="C128" s="45"/>
      <c r="D128" s="43"/>
      <c r="E128" s="43"/>
      <c r="F128" s="43"/>
      <c r="G128" s="46"/>
      <c r="H128" s="43"/>
      <c r="I128" s="43"/>
      <c r="J128" s="43"/>
      <c r="K128" s="43"/>
    </row>
  </sheetData>
  <sheetProtection algorithmName="SHA-512" hashValue="0gn5RPQpEp2adUY5+IZ0byx7PiNjIeLjKu9v/t8kSNdTn2rt6D2TZXCziRWjaDEbekEKUFZr0HTs3b6xOT4Zqw==" saltValue="RzMgJ//gkWsOSS8b91niFg==" spinCount="100000" sheet="1" objects="1" scenarios="1" selectLockedCells="1"/>
  <mergeCells count="18">
    <mergeCell ref="A1:F1"/>
    <mergeCell ref="D4:E4"/>
    <mergeCell ref="D5:E5"/>
    <mergeCell ref="A3:F3"/>
    <mergeCell ref="D8:E8"/>
    <mergeCell ref="A2:F2"/>
    <mergeCell ref="D9:E9"/>
    <mergeCell ref="D10:E10"/>
    <mergeCell ref="D6:E6"/>
    <mergeCell ref="D7:E7"/>
    <mergeCell ref="B55:F55"/>
    <mergeCell ref="B15:F15"/>
    <mergeCell ref="B61:F61"/>
    <mergeCell ref="B33:F33"/>
    <mergeCell ref="B45:F45"/>
    <mergeCell ref="B18:F18"/>
    <mergeCell ref="B21:F21"/>
    <mergeCell ref="B37:F37"/>
  </mergeCells>
  <conditionalFormatting sqref="C12 C4">
    <cfRule type="colorScale" priority="95">
      <colorScale>
        <cfvo type="num" val="-15"/>
        <cfvo type="num" val="15"/>
        <color rgb="FFFF7128"/>
        <color rgb="FFFFEF9C"/>
      </colorScale>
    </cfRule>
  </conditionalFormatting>
  <conditionalFormatting sqref="C12">
    <cfRule type="colorScale" priority="84">
      <colorScale>
        <cfvo type="num" val="-397.5"/>
        <cfvo type="num" val="397.5"/>
        <color rgb="FFFF7128"/>
        <color rgb="FFFFEF9C"/>
      </colorScale>
    </cfRule>
  </conditionalFormatting>
  <conditionalFormatting sqref="C4">
    <cfRule type="colorScale" priority="3">
      <colorScale>
        <cfvo type="num" val="-22.5"/>
        <cfvo type="num" val="22.5"/>
        <color rgb="FFFF7128"/>
        <color rgb="FFFFEF9C"/>
      </colorScale>
    </cfRule>
  </conditionalFormatting>
  <conditionalFormatting sqref="C5:C11">
    <cfRule type="colorScale" priority="2">
      <colorScale>
        <cfvo type="num" val="-15"/>
        <cfvo type="num" val="15"/>
        <color rgb="FFFF7128"/>
        <color rgb="FFFFEF9C"/>
      </colorScale>
    </cfRule>
  </conditionalFormatting>
  <conditionalFormatting sqref="C5:C11">
    <cfRule type="colorScale" priority="1">
      <colorScale>
        <cfvo type="num" val="-22.5"/>
        <cfvo type="num" val="22.5"/>
        <color rgb="FFFF7128"/>
        <color rgb="FFFFEF9C"/>
      </colorScale>
    </cfRule>
  </conditionalFormatting>
  <dataValidations count="1">
    <dataValidation type="list" allowBlank="1" showInputMessage="1" showErrorMessage="1" sqref="C19:C20 C16:C17 C38:C44 C34:C36 C46:C54 C22:C32 C62:C77 C56:C60">
      <formula1>"Yes,No,N/A"</formula1>
    </dataValidation>
  </dataValidations>
  <pageMargins left="0.7" right="0.7" top="0.75" bottom="0.75" header="0.3" footer="0.3"/>
  <pageSetup paperSize="9" scale="34" orientation="portrait" r:id="rId1"/>
  <colBreaks count="1" manualBreakCount="1">
    <brk id="6" max="1048575" man="1"/>
  </colBreaks>
  <extLst>
    <ext xmlns:x14="http://schemas.microsoft.com/office/spreadsheetml/2009/9/main" uri="{78C0D931-6437-407d-A8EE-F0AAD7539E65}">
      <x14:conditionalFormattings>
        <x14:conditionalFormatting xmlns:xm="http://schemas.microsoft.com/office/excel/2006/main">
          <x14:cfRule type="cellIs" priority="269" operator="equal" id="{A89B8939-B6E3-4020-A03A-E9AFD2902B57}">
            <xm:f>Reference!$A$12</xm:f>
            <x14:dxf>
              <fill>
                <patternFill>
                  <bgColor theme="6" tint="0.59996337778862885"/>
                </patternFill>
              </fill>
            </x14:dxf>
          </x14:cfRule>
          <x14:cfRule type="cellIs" priority="270" operator="equal" id="{0AC8C787-88A5-4C81-8CDB-249BC110B8E5}">
            <xm:f>Reference!$A$13</xm:f>
            <x14:dxf>
              <fill>
                <patternFill>
                  <bgColor rgb="FFFFD961"/>
                </patternFill>
              </fill>
            </x14:dxf>
          </x14:cfRule>
          <x14:cfRule type="cellIs" priority="271" operator="equal" id="{638EE766-E7D3-4204-8E93-57C1FC99A9B0}">
            <xm:f>Reference!$A$11</xm:f>
            <x14:dxf>
              <font>
                <color auto="1"/>
              </font>
              <fill>
                <patternFill>
                  <bgColor rgb="FFFF5757"/>
                </patternFill>
              </fill>
            </x14:dxf>
          </x14:cfRule>
          <xm:sqref>D16 D65:D76 D56:D60</xm:sqref>
        </x14:conditionalFormatting>
        <x14:conditionalFormatting xmlns:xm="http://schemas.microsoft.com/office/excel/2006/main">
          <x14:cfRule type="cellIs" priority="264" operator="equal" id="{92CE89D6-7FCF-4657-9FA9-14B6AB2BBACA}">
            <xm:f>Reference!$A$6</xm:f>
            <x14:dxf>
              <font>
                <color auto="1"/>
              </font>
              <fill>
                <patternFill>
                  <bgColor rgb="FFFF3B52"/>
                </patternFill>
              </fill>
            </x14:dxf>
          </x14:cfRule>
          <x14:cfRule type="cellIs" priority="265" operator="equal" id="{44F63BFD-34A6-4893-93E6-9E24D653304D}">
            <xm:f>Reference!$A$5</xm:f>
            <x14:dxf>
              <font>
                <color theme="1"/>
              </font>
              <fill>
                <patternFill>
                  <bgColor rgb="FFFFC7CE"/>
                </patternFill>
              </fill>
            </x14:dxf>
          </x14:cfRule>
          <x14:cfRule type="cellIs" priority="266" operator="equal" id="{589E1F58-0EE2-49A7-BD68-2B760B6C625A}">
            <xm:f>Reference!$A$4</xm:f>
            <x14:dxf>
              <fill>
                <patternFill>
                  <bgColor theme="7" tint="0.39994506668294322"/>
                </patternFill>
              </fill>
            </x14:dxf>
          </x14:cfRule>
          <x14:cfRule type="cellIs" priority="267" operator="equal" id="{C76C194E-949D-4739-80B3-FDB7A80D3F78}">
            <xm:f>Reference!$A$3</xm:f>
            <x14:dxf>
              <fill>
                <patternFill>
                  <bgColor rgb="FFFAB900"/>
                </patternFill>
              </fill>
            </x14:dxf>
          </x14:cfRule>
          <x14:cfRule type="cellIs" priority="268" operator="equal" id="{9E984FFD-BD20-41E9-BAF5-22F98EEC3890}">
            <xm:f>Reference!$A$2</xm:f>
            <x14:dxf>
              <fill>
                <patternFill>
                  <bgColor rgb="FF6CA62C"/>
                </patternFill>
              </fill>
            </x14:dxf>
          </x14:cfRule>
          <xm:sqref>E16 E65:E76 E56:E60</xm:sqref>
        </x14:conditionalFormatting>
        <x14:conditionalFormatting xmlns:xm="http://schemas.microsoft.com/office/excel/2006/main">
          <x14:cfRule type="cellIs" priority="261" operator="equal" id="{713FC0F1-ADE4-4742-AD41-22411799E763}">
            <xm:f>Reference!$A$12</xm:f>
            <x14:dxf>
              <fill>
                <patternFill>
                  <bgColor theme="6" tint="0.59996337778862885"/>
                </patternFill>
              </fill>
            </x14:dxf>
          </x14:cfRule>
          <x14:cfRule type="cellIs" priority="262" operator="equal" id="{CF0E35A9-4290-4E27-B676-A7A882B5D7D4}">
            <xm:f>Reference!$A$13</xm:f>
            <x14:dxf>
              <fill>
                <patternFill>
                  <bgColor rgb="FFFFD961"/>
                </patternFill>
              </fill>
            </x14:dxf>
          </x14:cfRule>
          <x14:cfRule type="cellIs" priority="263" operator="equal" id="{F0F28305-4BC6-4364-BC6E-3E26A96C78B4}">
            <xm:f>Reference!$A$11</xm:f>
            <x14:dxf>
              <font>
                <color auto="1"/>
              </font>
              <fill>
                <patternFill>
                  <bgColor rgb="FFFF5757"/>
                </patternFill>
              </fill>
            </x14:dxf>
          </x14:cfRule>
          <xm:sqref>D17</xm:sqref>
        </x14:conditionalFormatting>
        <x14:conditionalFormatting xmlns:xm="http://schemas.microsoft.com/office/excel/2006/main">
          <x14:cfRule type="cellIs" priority="256" operator="equal" id="{98BE1488-881D-490B-AC36-C7E881FA281D}">
            <xm:f>Reference!$A$6</xm:f>
            <x14:dxf>
              <font>
                <color auto="1"/>
              </font>
              <fill>
                <patternFill>
                  <bgColor rgb="FFFF3B52"/>
                </patternFill>
              </fill>
            </x14:dxf>
          </x14:cfRule>
          <x14:cfRule type="cellIs" priority="257" operator="equal" id="{533A77F6-83A4-4842-AC11-9A31C000D13F}">
            <xm:f>Reference!$A$5</xm:f>
            <x14:dxf>
              <font>
                <color theme="1"/>
              </font>
              <fill>
                <patternFill>
                  <bgColor rgb="FFFFC7CE"/>
                </patternFill>
              </fill>
            </x14:dxf>
          </x14:cfRule>
          <x14:cfRule type="cellIs" priority="258" operator="equal" id="{8C23F9F0-5213-4270-B2AD-B037F0B64E22}">
            <xm:f>Reference!$A$4</xm:f>
            <x14:dxf>
              <fill>
                <patternFill>
                  <bgColor theme="7" tint="0.39994506668294322"/>
                </patternFill>
              </fill>
            </x14:dxf>
          </x14:cfRule>
          <x14:cfRule type="cellIs" priority="259" operator="equal" id="{5EE35888-13D7-47B8-BF12-14998FB2FBEF}">
            <xm:f>Reference!$A$3</xm:f>
            <x14:dxf>
              <fill>
                <patternFill>
                  <bgColor rgb="FFFAB900"/>
                </patternFill>
              </fill>
            </x14:dxf>
          </x14:cfRule>
          <x14:cfRule type="cellIs" priority="260" operator="equal" id="{28D3029B-06A9-4163-B836-45010BB98EE2}">
            <xm:f>Reference!$A$2</xm:f>
            <x14:dxf>
              <fill>
                <patternFill>
                  <bgColor rgb="FF6CA62C"/>
                </patternFill>
              </fill>
            </x14:dxf>
          </x14:cfRule>
          <xm:sqref>E17</xm:sqref>
        </x14:conditionalFormatting>
        <x14:conditionalFormatting xmlns:xm="http://schemas.microsoft.com/office/excel/2006/main">
          <x14:cfRule type="cellIs" priority="245" operator="equal" id="{CBD25629-32C3-4B60-8606-2FC03834E8C8}">
            <xm:f>Reference!$A$12</xm:f>
            <x14:dxf>
              <fill>
                <patternFill>
                  <bgColor theme="6" tint="0.59996337778862885"/>
                </patternFill>
              </fill>
            </x14:dxf>
          </x14:cfRule>
          <x14:cfRule type="cellIs" priority="246" operator="equal" id="{3B1DFEC3-2D15-4875-A508-BCC807B238C4}">
            <xm:f>Reference!$A$13</xm:f>
            <x14:dxf>
              <fill>
                <patternFill>
                  <bgColor rgb="FFFFD961"/>
                </patternFill>
              </fill>
            </x14:dxf>
          </x14:cfRule>
          <x14:cfRule type="cellIs" priority="247" operator="equal" id="{BBFB78A7-66D4-4ED0-AA53-630F7FE797D9}">
            <xm:f>Reference!$A$11</xm:f>
            <x14:dxf>
              <font>
                <color auto="1"/>
              </font>
              <fill>
                <patternFill>
                  <bgColor rgb="FFFF5757"/>
                </patternFill>
              </fill>
            </x14:dxf>
          </x14:cfRule>
          <xm:sqref>D19:D20</xm:sqref>
        </x14:conditionalFormatting>
        <x14:conditionalFormatting xmlns:xm="http://schemas.microsoft.com/office/excel/2006/main">
          <x14:cfRule type="cellIs" priority="240" operator="equal" id="{954D986E-41F1-4A8D-9888-76E8F8CC4731}">
            <xm:f>Reference!$A$6</xm:f>
            <x14:dxf>
              <font>
                <color auto="1"/>
              </font>
              <fill>
                <patternFill>
                  <bgColor rgb="FFFF3B52"/>
                </patternFill>
              </fill>
            </x14:dxf>
          </x14:cfRule>
          <x14:cfRule type="cellIs" priority="241" operator="equal" id="{395D29B9-18F9-47BA-939A-DD00F8D33ABD}">
            <xm:f>Reference!$A$5</xm:f>
            <x14:dxf>
              <font>
                <color theme="1"/>
              </font>
              <fill>
                <patternFill>
                  <bgColor rgb="FFFFC7CE"/>
                </patternFill>
              </fill>
            </x14:dxf>
          </x14:cfRule>
          <x14:cfRule type="cellIs" priority="242" operator="equal" id="{422A7780-6861-4BE8-B3F0-778989F9A796}">
            <xm:f>Reference!$A$4</xm:f>
            <x14:dxf>
              <fill>
                <patternFill>
                  <bgColor theme="7" tint="0.39994506668294322"/>
                </patternFill>
              </fill>
            </x14:dxf>
          </x14:cfRule>
          <x14:cfRule type="cellIs" priority="243" operator="equal" id="{87BEFDDA-2EF6-45B1-87FB-477F617B6017}">
            <xm:f>Reference!$A$3</xm:f>
            <x14:dxf>
              <fill>
                <patternFill>
                  <bgColor rgb="FFFAB900"/>
                </patternFill>
              </fill>
            </x14:dxf>
          </x14:cfRule>
          <x14:cfRule type="cellIs" priority="244" operator="equal" id="{B511B91F-30C4-4E94-B3E3-FDDC912CC17D}">
            <xm:f>Reference!$A$2</xm:f>
            <x14:dxf>
              <fill>
                <patternFill>
                  <bgColor rgb="FF6CA62C"/>
                </patternFill>
              </fill>
            </x14:dxf>
          </x14:cfRule>
          <xm:sqref>E19:E20</xm:sqref>
        </x14:conditionalFormatting>
        <x14:conditionalFormatting xmlns:xm="http://schemas.microsoft.com/office/excel/2006/main">
          <x14:cfRule type="cellIs" priority="229" operator="equal" id="{D565DAD2-A85D-4A91-B933-22546FE5EE8A}">
            <xm:f>Reference!$A$12</xm:f>
            <x14:dxf>
              <fill>
                <patternFill>
                  <bgColor theme="6" tint="0.59996337778862885"/>
                </patternFill>
              </fill>
            </x14:dxf>
          </x14:cfRule>
          <x14:cfRule type="cellIs" priority="230" operator="equal" id="{1E929F48-EBCE-4EC8-ADFA-13D682C0D68B}">
            <xm:f>Reference!$A$13</xm:f>
            <x14:dxf>
              <fill>
                <patternFill>
                  <bgColor rgb="FFFFD961"/>
                </patternFill>
              </fill>
            </x14:dxf>
          </x14:cfRule>
          <x14:cfRule type="cellIs" priority="231" operator="equal" id="{87556529-C052-4517-A511-5E0BB2663C27}">
            <xm:f>Reference!$A$11</xm:f>
            <x14:dxf>
              <font>
                <color auto="1"/>
              </font>
              <fill>
                <patternFill>
                  <bgColor rgb="FFFF5757"/>
                </patternFill>
              </fill>
            </x14:dxf>
          </x14:cfRule>
          <xm:sqref>D22:D26</xm:sqref>
        </x14:conditionalFormatting>
        <x14:conditionalFormatting xmlns:xm="http://schemas.microsoft.com/office/excel/2006/main">
          <x14:cfRule type="cellIs" priority="224" operator="equal" id="{6F354ED7-4D85-45A5-9E1E-6C17A8DB2ED5}">
            <xm:f>Reference!$A$6</xm:f>
            <x14:dxf>
              <font>
                <color auto="1"/>
              </font>
              <fill>
                <patternFill>
                  <bgColor rgb="FFFF3B52"/>
                </patternFill>
              </fill>
            </x14:dxf>
          </x14:cfRule>
          <x14:cfRule type="cellIs" priority="225" operator="equal" id="{25B7B683-BDBA-49E5-85BC-4B08F8628664}">
            <xm:f>Reference!$A$5</xm:f>
            <x14:dxf>
              <font>
                <color theme="1"/>
              </font>
              <fill>
                <patternFill>
                  <bgColor rgb="FFFFC7CE"/>
                </patternFill>
              </fill>
            </x14:dxf>
          </x14:cfRule>
          <x14:cfRule type="cellIs" priority="226" operator="equal" id="{6F5C8D3E-6C7E-43BC-BBB0-25F5F475D95E}">
            <xm:f>Reference!$A$4</xm:f>
            <x14:dxf>
              <fill>
                <patternFill>
                  <bgColor theme="7" tint="0.39994506668294322"/>
                </patternFill>
              </fill>
            </x14:dxf>
          </x14:cfRule>
          <x14:cfRule type="cellIs" priority="227" operator="equal" id="{E63B0183-41EB-44D1-8EE1-3704BE02BB84}">
            <xm:f>Reference!$A$3</xm:f>
            <x14:dxf>
              <fill>
                <patternFill>
                  <bgColor rgb="FFFAB900"/>
                </patternFill>
              </fill>
            </x14:dxf>
          </x14:cfRule>
          <x14:cfRule type="cellIs" priority="228" operator="equal" id="{2944D876-952B-47CB-969F-5286BAF2D268}">
            <xm:f>Reference!$A$2</xm:f>
            <x14:dxf>
              <fill>
                <patternFill>
                  <bgColor rgb="FF6CA62C"/>
                </patternFill>
              </fill>
            </x14:dxf>
          </x14:cfRule>
          <xm:sqref>E22:E26</xm:sqref>
        </x14:conditionalFormatting>
        <x14:conditionalFormatting xmlns:xm="http://schemas.microsoft.com/office/excel/2006/main">
          <x14:cfRule type="cellIs" priority="221" operator="equal" id="{D1736D4A-0A85-465F-B94F-75D420AF8137}">
            <xm:f>Reference!$A$12</xm:f>
            <x14:dxf>
              <fill>
                <patternFill>
                  <bgColor theme="6" tint="0.59996337778862885"/>
                </patternFill>
              </fill>
            </x14:dxf>
          </x14:cfRule>
          <x14:cfRule type="cellIs" priority="222" operator="equal" id="{72FE92EE-9AA2-4F75-AF2A-0158FA88270E}">
            <xm:f>Reference!$A$13</xm:f>
            <x14:dxf>
              <fill>
                <patternFill>
                  <bgColor rgb="FFFFD961"/>
                </patternFill>
              </fill>
            </x14:dxf>
          </x14:cfRule>
          <x14:cfRule type="cellIs" priority="223" operator="equal" id="{B105DF4D-56D4-431E-BA6C-E2D3CB86619F}">
            <xm:f>Reference!$A$11</xm:f>
            <x14:dxf>
              <font>
                <color auto="1"/>
              </font>
              <fill>
                <patternFill>
                  <bgColor rgb="FFFF5757"/>
                </patternFill>
              </fill>
            </x14:dxf>
          </x14:cfRule>
          <xm:sqref>D34:D36</xm:sqref>
        </x14:conditionalFormatting>
        <x14:conditionalFormatting xmlns:xm="http://schemas.microsoft.com/office/excel/2006/main">
          <x14:cfRule type="cellIs" priority="216" operator="equal" id="{2BE33DC7-D40F-4E54-912F-082BB0597688}">
            <xm:f>Reference!$A$6</xm:f>
            <x14:dxf>
              <font>
                <color auto="1"/>
              </font>
              <fill>
                <patternFill>
                  <bgColor rgb="FFFF3B52"/>
                </patternFill>
              </fill>
            </x14:dxf>
          </x14:cfRule>
          <x14:cfRule type="cellIs" priority="217" operator="equal" id="{C9151EE4-218D-4FE5-B6B1-927EED4B6B4E}">
            <xm:f>Reference!$A$5</xm:f>
            <x14:dxf>
              <font>
                <color theme="1"/>
              </font>
              <fill>
                <patternFill>
                  <bgColor rgb="FFFFC7CE"/>
                </patternFill>
              </fill>
            </x14:dxf>
          </x14:cfRule>
          <x14:cfRule type="cellIs" priority="218" operator="equal" id="{6893D755-B6F8-40C3-B8B1-C6EAFD234E85}">
            <xm:f>Reference!$A$4</xm:f>
            <x14:dxf>
              <fill>
                <patternFill>
                  <bgColor theme="7" tint="0.39994506668294322"/>
                </patternFill>
              </fill>
            </x14:dxf>
          </x14:cfRule>
          <x14:cfRule type="cellIs" priority="219" operator="equal" id="{C72BE263-F4EE-4A92-B68F-C7D5CADA81F8}">
            <xm:f>Reference!$A$3</xm:f>
            <x14:dxf>
              <fill>
                <patternFill>
                  <bgColor rgb="FFFAB900"/>
                </patternFill>
              </fill>
            </x14:dxf>
          </x14:cfRule>
          <x14:cfRule type="cellIs" priority="220" operator="equal" id="{A8A78F05-D2A6-4928-A92C-561392226BAC}">
            <xm:f>Reference!$A$2</xm:f>
            <x14:dxf>
              <fill>
                <patternFill>
                  <bgColor rgb="FF6CA62C"/>
                </patternFill>
              </fill>
            </x14:dxf>
          </x14:cfRule>
          <xm:sqref>E34:E36</xm:sqref>
        </x14:conditionalFormatting>
        <x14:conditionalFormatting xmlns:xm="http://schemas.microsoft.com/office/excel/2006/main">
          <x14:cfRule type="cellIs" priority="205" operator="equal" id="{1DEFBEE0-E648-4CF0-82FC-9C1EECBB38B2}">
            <xm:f>Reference!$A$12</xm:f>
            <x14:dxf>
              <fill>
                <patternFill>
                  <bgColor theme="6" tint="0.59996337778862885"/>
                </patternFill>
              </fill>
            </x14:dxf>
          </x14:cfRule>
          <x14:cfRule type="cellIs" priority="206" operator="equal" id="{BA633C21-7F12-4E27-9E4A-0756E11D9C8F}">
            <xm:f>Reference!$A$13</xm:f>
            <x14:dxf>
              <fill>
                <patternFill>
                  <bgColor rgb="FFFFD961"/>
                </patternFill>
              </fill>
            </x14:dxf>
          </x14:cfRule>
          <x14:cfRule type="cellIs" priority="207" operator="equal" id="{DA5C77C4-84E1-490D-A0BF-29049384BB53}">
            <xm:f>Reference!$A$11</xm:f>
            <x14:dxf>
              <font>
                <color auto="1"/>
              </font>
              <fill>
                <patternFill>
                  <bgColor rgb="FFFF5757"/>
                </patternFill>
              </fill>
            </x14:dxf>
          </x14:cfRule>
          <xm:sqref>D46:D48</xm:sqref>
        </x14:conditionalFormatting>
        <x14:conditionalFormatting xmlns:xm="http://schemas.microsoft.com/office/excel/2006/main">
          <x14:cfRule type="cellIs" priority="200" operator="equal" id="{51E9041A-8EB0-4C94-9763-36BBFC77C696}">
            <xm:f>Reference!$A$6</xm:f>
            <x14:dxf>
              <font>
                <color auto="1"/>
              </font>
              <fill>
                <patternFill>
                  <bgColor rgb="FFFF3B52"/>
                </patternFill>
              </fill>
            </x14:dxf>
          </x14:cfRule>
          <x14:cfRule type="cellIs" priority="201" operator="equal" id="{964B4D3E-B94A-4DBE-8235-578965A18E6A}">
            <xm:f>Reference!$A$5</xm:f>
            <x14:dxf>
              <font>
                <color theme="1"/>
              </font>
              <fill>
                <patternFill>
                  <bgColor rgb="FFFFC7CE"/>
                </patternFill>
              </fill>
            </x14:dxf>
          </x14:cfRule>
          <x14:cfRule type="cellIs" priority="202" operator="equal" id="{40895274-602F-4E6A-9B44-EA12D372B726}">
            <xm:f>Reference!$A$4</xm:f>
            <x14:dxf>
              <fill>
                <patternFill>
                  <bgColor theme="7" tint="0.39994506668294322"/>
                </patternFill>
              </fill>
            </x14:dxf>
          </x14:cfRule>
          <x14:cfRule type="cellIs" priority="203" operator="equal" id="{710DAFA8-BA81-4BDF-A067-882BBE8019F7}">
            <xm:f>Reference!$A$3</xm:f>
            <x14:dxf>
              <fill>
                <patternFill>
                  <bgColor rgb="FFFAB900"/>
                </patternFill>
              </fill>
            </x14:dxf>
          </x14:cfRule>
          <x14:cfRule type="cellIs" priority="204" operator="equal" id="{3B8504F5-BBD9-403C-8F1E-86BCA3AB4FCC}">
            <xm:f>Reference!$A$2</xm:f>
            <x14:dxf>
              <fill>
                <patternFill>
                  <bgColor rgb="FF6CA62C"/>
                </patternFill>
              </fill>
            </x14:dxf>
          </x14:cfRule>
          <xm:sqref>E46:E48</xm:sqref>
        </x14:conditionalFormatting>
        <x14:conditionalFormatting xmlns:xm="http://schemas.microsoft.com/office/excel/2006/main">
          <x14:cfRule type="cellIs" priority="173" operator="equal" id="{DCC4BCBF-A054-4C24-9CC7-3E62232CD485}">
            <xm:f>Reference!$A$12</xm:f>
            <x14:dxf>
              <fill>
                <patternFill>
                  <bgColor theme="6" tint="0.59996337778862885"/>
                </patternFill>
              </fill>
            </x14:dxf>
          </x14:cfRule>
          <x14:cfRule type="cellIs" priority="174" operator="equal" id="{84154DF8-E215-4D37-A047-5E39FCBC8EA6}">
            <xm:f>Reference!$A$13</xm:f>
            <x14:dxf>
              <fill>
                <patternFill>
                  <bgColor rgb="FFFFD961"/>
                </patternFill>
              </fill>
            </x14:dxf>
          </x14:cfRule>
          <x14:cfRule type="cellIs" priority="175" operator="equal" id="{B94CDF29-6723-4A34-9678-D213DA6C1198}">
            <xm:f>Reference!$A$11</xm:f>
            <x14:dxf>
              <font>
                <color auto="1"/>
              </font>
              <fill>
                <patternFill>
                  <bgColor rgb="FFFF5757"/>
                </patternFill>
              </fill>
            </x14:dxf>
          </x14:cfRule>
          <xm:sqref>D49:D50</xm:sqref>
        </x14:conditionalFormatting>
        <x14:conditionalFormatting xmlns:xm="http://schemas.microsoft.com/office/excel/2006/main">
          <x14:cfRule type="cellIs" priority="168" operator="equal" id="{E982DE30-D237-484D-9C5A-8FFBA1197EC9}">
            <xm:f>Reference!$A$6</xm:f>
            <x14:dxf>
              <font>
                <color auto="1"/>
              </font>
              <fill>
                <patternFill>
                  <bgColor rgb="FFFF3B52"/>
                </patternFill>
              </fill>
            </x14:dxf>
          </x14:cfRule>
          <x14:cfRule type="cellIs" priority="169" operator="equal" id="{5598959A-2E73-43B4-8226-A6F889C9F5A1}">
            <xm:f>Reference!$A$5</xm:f>
            <x14:dxf>
              <font>
                <color theme="1"/>
              </font>
              <fill>
                <patternFill>
                  <bgColor rgb="FFFFC7CE"/>
                </patternFill>
              </fill>
            </x14:dxf>
          </x14:cfRule>
          <x14:cfRule type="cellIs" priority="170" operator="equal" id="{C51BE2A5-F088-464F-8273-61C4BDCD2C22}">
            <xm:f>Reference!$A$4</xm:f>
            <x14:dxf>
              <fill>
                <patternFill>
                  <bgColor theme="7" tint="0.39994506668294322"/>
                </patternFill>
              </fill>
            </x14:dxf>
          </x14:cfRule>
          <x14:cfRule type="cellIs" priority="171" operator="equal" id="{5EF9442C-9E0E-44B2-B1F7-50F0902B3593}">
            <xm:f>Reference!$A$3</xm:f>
            <x14:dxf>
              <fill>
                <patternFill>
                  <bgColor rgb="FFFAB900"/>
                </patternFill>
              </fill>
            </x14:dxf>
          </x14:cfRule>
          <x14:cfRule type="cellIs" priority="172" operator="equal" id="{B0199A2E-87FD-4209-BACE-84B8A4350E7A}">
            <xm:f>Reference!$A$2</xm:f>
            <x14:dxf>
              <fill>
                <patternFill>
                  <bgColor rgb="FF6CA62C"/>
                </patternFill>
              </fill>
            </x14:dxf>
          </x14:cfRule>
          <xm:sqref>E49:E50</xm:sqref>
        </x14:conditionalFormatting>
        <x14:conditionalFormatting xmlns:xm="http://schemas.microsoft.com/office/excel/2006/main">
          <x14:cfRule type="cellIs" priority="165" operator="equal" id="{17992F43-040A-4865-90E4-11A96E03A05F}">
            <xm:f>Reference!$A$12</xm:f>
            <x14:dxf>
              <fill>
                <patternFill>
                  <bgColor theme="6" tint="0.59996337778862885"/>
                </patternFill>
              </fill>
            </x14:dxf>
          </x14:cfRule>
          <x14:cfRule type="cellIs" priority="166" operator="equal" id="{2B3034C9-FB57-4E03-8352-A6E6EC9FE2D3}">
            <xm:f>Reference!$A$13</xm:f>
            <x14:dxf>
              <fill>
                <patternFill>
                  <bgColor rgb="FFFFD961"/>
                </patternFill>
              </fill>
            </x14:dxf>
          </x14:cfRule>
          <x14:cfRule type="cellIs" priority="167" operator="equal" id="{A24BC369-54BF-4D9F-B6A0-27B12898A514}">
            <xm:f>Reference!$A$11</xm:f>
            <x14:dxf>
              <font>
                <color auto="1"/>
              </font>
              <fill>
                <patternFill>
                  <bgColor rgb="FFFF5757"/>
                </patternFill>
              </fill>
            </x14:dxf>
          </x14:cfRule>
          <xm:sqref>D51</xm:sqref>
        </x14:conditionalFormatting>
        <x14:conditionalFormatting xmlns:xm="http://schemas.microsoft.com/office/excel/2006/main">
          <x14:cfRule type="cellIs" priority="160" operator="equal" id="{8A274048-BF95-4B18-AF79-96262B670F94}">
            <xm:f>Reference!$A$6</xm:f>
            <x14:dxf>
              <font>
                <color auto="1"/>
              </font>
              <fill>
                <patternFill>
                  <bgColor rgb="FFFF3B52"/>
                </patternFill>
              </fill>
            </x14:dxf>
          </x14:cfRule>
          <x14:cfRule type="cellIs" priority="161" operator="equal" id="{49BE971E-9B19-4EB7-A18E-C9C8014B9282}">
            <xm:f>Reference!$A$5</xm:f>
            <x14:dxf>
              <font>
                <color theme="1"/>
              </font>
              <fill>
                <patternFill>
                  <bgColor rgb="FFFFC7CE"/>
                </patternFill>
              </fill>
            </x14:dxf>
          </x14:cfRule>
          <x14:cfRule type="cellIs" priority="162" operator="equal" id="{C9E949DC-7DBF-4BB2-9E32-66E0D19EAA3E}">
            <xm:f>Reference!$A$4</xm:f>
            <x14:dxf>
              <fill>
                <patternFill>
                  <bgColor theme="7" tint="0.39994506668294322"/>
                </patternFill>
              </fill>
            </x14:dxf>
          </x14:cfRule>
          <x14:cfRule type="cellIs" priority="163" operator="equal" id="{37F4A912-8030-407C-8AA9-4302F9868AF5}">
            <xm:f>Reference!$A$3</xm:f>
            <x14:dxf>
              <fill>
                <patternFill>
                  <bgColor rgb="FFFAB900"/>
                </patternFill>
              </fill>
            </x14:dxf>
          </x14:cfRule>
          <x14:cfRule type="cellIs" priority="164" operator="equal" id="{94C0BCA3-247C-4897-BB6E-A48201F02683}">
            <xm:f>Reference!$A$2</xm:f>
            <x14:dxf>
              <fill>
                <patternFill>
                  <bgColor rgb="FF6CA62C"/>
                </patternFill>
              </fill>
            </x14:dxf>
          </x14:cfRule>
          <xm:sqref>E51</xm:sqref>
        </x14:conditionalFormatting>
        <x14:conditionalFormatting xmlns:xm="http://schemas.microsoft.com/office/excel/2006/main">
          <x14:cfRule type="cellIs" priority="157" operator="equal" id="{F1B1FF6F-E418-48DB-8EE7-7D5BC05E0906}">
            <xm:f>Reference!$A$12</xm:f>
            <x14:dxf>
              <fill>
                <patternFill>
                  <bgColor theme="6" tint="0.59996337778862885"/>
                </patternFill>
              </fill>
            </x14:dxf>
          </x14:cfRule>
          <x14:cfRule type="cellIs" priority="158" operator="equal" id="{FF659C88-BF2B-48EA-ACB0-D2679A261F34}">
            <xm:f>Reference!$A$13</xm:f>
            <x14:dxf>
              <fill>
                <patternFill>
                  <bgColor rgb="FFFFD961"/>
                </patternFill>
              </fill>
            </x14:dxf>
          </x14:cfRule>
          <x14:cfRule type="cellIs" priority="159" operator="equal" id="{9A6796A6-3504-420D-93E5-03DCD9F82126}">
            <xm:f>Reference!$A$11</xm:f>
            <x14:dxf>
              <font>
                <color auto="1"/>
              </font>
              <fill>
                <patternFill>
                  <bgColor rgb="FFFF5757"/>
                </patternFill>
              </fill>
            </x14:dxf>
          </x14:cfRule>
          <xm:sqref>D52</xm:sqref>
        </x14:conditionalFormatting>
        <x14:conditionalFormatting xmlns:xm="http://schemas.microsoft.com/office/excel/2006/main">
          <x14:cfRule type="cellIs" priority="152" operator="equal" id="{3D01E303-BC37-4C0D-82ED-43A2611CCE49}">
            <xm:f>Reference!$A$6</xm:f>
            <x14:dxf>
              <font>
                <color auto="1"/>
              </font>
              <fill>
                <patternFill>
                  <bgColor rgb="FFFF3B52"/>
                </patternFill>
              </fill>
            </x14:dxf>
          </x14:cfRule>
          <x14:cfRule type="cellIs" priority="153" operator="equal" id="{787B1AED-9887-4EFA-859C-1B6C80E3CB8F}">
            <xm:f>Reference!$A$5</xm:f>
            <x14:dxf>
              <font>
                <color theme="1"/>
              </font>
              <fill>
                <patternFill>
                  <bgColor rgb="FFFFC7CE"/>
                </patternFill>
              </fill>
            </x14:dxf>
          </x14:cfRule>
          <x14:cfRule type="cellIs" priority="154" operator="equal" id="{8A3EB8F8-3059-4AFA-AA49-6C7C509B0726}">
            <xm:f>Reference!$A$4</xm:f>
            <x14:dxf>
              <fill>
                <patternFill>
                  <bgColor theme="7" tint="0.39994506668294322"/>
                </patternFill>
              </fill>
            </x14:dxf>
          </x14:cfRule>
          <x14:cfRule type="cellIs" priority="155" operator="equal" id="{DED1CAE5-2854-4A71-8FF0-29CE4C21790C}">
            <xm:f>Reference!$A$3</xm:f>
            <x14:dxf>
              <fill>
                <patternFill>
                  <bgColor rgb="FFFAB900"/>
                </patternFill>
              </fill>
            </x14:dxf>
          </x14:cfRule>
          <x14:cfRule type="cellIs" priority="156" operator="equal" id="{D107A554-8581-446B-A22E-A4D68EDF717D}">
            <xm:f>Reference!$A$2</xm:f>
            <x14:dxf>
              <fill>
                <patternFill>
                  <bgColor rgb="FF6CA62C"/>
                </patternFill>
              </fill>
            </x14:dxf>
          </x14:cfRule>
          <xm:sqref>E52</xm:sqref>
        </x14:conditionalFormatting>
        <x14:conditionalFormatting xmlns:xm="http://schemas.microsoft.com/office/excel/2006/main">
          <x14:cfRule type="cellIs" priority="149" operator="equal" id="{7A6FAEEB-7227-4803-B22F-EE6B6F7935E9}">
            <xm:f>Reference!$A$12</xm:f>
            <x14:dxf>
              <fill>
                <patternFill>
                  <bgColor theme="6" tint="0.59996337778862885"/>
                </patternFill>
              </fill>
            </x14:dxf>
          </x14:cfRule>
          <x14:cfRule type="cellIs" priority="150" operator="equal" id="{085036C0-0CF1-46E1-852C-CECF7A825B13}">
            <xm:f>Reference!$A$13</xm:f>
            <x14:dxf>
              <fill>
                <patternFill>
                  <bgColor rgb="FFFFD961"/>
                </patternFill>
              </fill>
            </x14:dxf>
          </x14:cfRule>
          <x14:cfRule type="cellIs" priority="151" operator="equal" id="{400C5365-579C-44A5-9AFF-8F13B12552B8}">
            <xm:f>Reference!$A$11</xm:f>
            <x14:dxf>
              <font>
                <color auto="1"/>
              </font>
              <fill>
                <patternFill>
                  <bgColor rgb="FFFF5757"/>
                </patternFill>
              </fill>
            </x14:dxf>
          </x14:cfRule>
          <xm:sqref>D53</xm:sqref>
        </x14:conditionalFormatting>
        <x14:conditionalFormatting xmlns:xm="http://schemas.microsoft.com/office/excel/2006/main">
          <x14:cfRule type="cellIs" priority="144" operator="equal" id="{EFCFC949-2BE8-401B-803C-2DF74AAD25D2}">
            <xm:f>Reference!$A$6</xm:f>
            <x14:dxf>
              <font>
                <color auto="1"/>
              </font>
              <fill>
                <patternFill>
                  <bgColor rgb="FFFF3B52"/>
                </patternFill>
              </fill>
            </x14:dxf>
          </x14:cfRule>
          <x14:cfRule type="cellIs" priority="145" operator="equal" id="{218E549F-741F-444B-AB10-766706897833}">
            <xm:f>Reference!$A$5</xm:f>
            <x14:dxf>
              <font>
                <color theme="1"/>
              </font>
              <fill>
                <patternFill>
                  <bgColor rgb="FFFFC7CE"/>
                </patternFill>
              </fill>
            </x14:dxf>
          </x14:cfRule>
          <x14:cfRule type="cellIs" priority="146" operator="equal" id="{C6ACCF5D-6C19-47B9-B594-CA8735E8EC8F}">
            <xm:f>Reference!$A$4</xm:f>
            <x14:dxf>
              <fill>
                <patternFill>
                  <bgColor theme="7" tint="0.39994506668294322"/>
                </patternFill>
              </fill>
            </x14:dxf>
          </x14:cfRule>
          <x14:cfRule type="cellIs" priority="147" operator="equal" id="{830B0A8D-5A49-4C79-B0DD-6FA75B2FF164}">
            <xm:f>Reference!$A$3</xm:f>
            <x14:dxf>
              <fill>
                <patternFill>
                  <bgColor rgb="FFFAB900"/>
                </patternFill>
              </fill>
            </x14:dxf>
          </x14:cfRule>
          <x14:cfRule type="cellIs" priority="148" operator="equal" id="{A6B36D9A-99B7-4033-BAE7-A5468D9F982B}">
            <xm:f>Reference!$A$2</xm:f>
            <x14:dxf>
              <fill>
                <patternFill>
                  <bgColor rgb="FF6CA62C"/>
                </patternFill>
              </fill>
            </x14:dxf>
          </x14:cfRule>
          <xm:sqref>E53</xm:sqref>
        </x14:conditionalFormatting>
        <x14:conditionalFormatting xmlns:xm="http://schemas.microsoft.com/office/excel/2006/main">
          <x14:cfRule type="cellIs" priority="125" operator="equal" id="{6AC3272C-0C83-4B64-9C1C-221F96D84EC2}">
            <xm:f>Reference!$A$12</xm:f>
            <x14:dxf>
              <fill>
                <patternFill>
                  <bgColor theme="6" tint="0.59996337778862885"/>
                </patternFill>
              </fill>
            </x14:dxf>
          </x14:cfRule>
          <x14:cfRule type="cellIs" priority="126" operator="equal" id="{D9A7A8F4-E656-43EA-9767-8BD36ABD0D35}">
            <xm:f>Reference!$A$13</xm:f>
            <x14:dxf>
              <fill>
                <patternFill>
                  <bgColor rgb="FFFFD961"/>
                </patternFill>
              </fill>
            </x14:dxf>
          </x14:cfRule>
          <x14:cfRule type="cellIs" priority="127" operator="equal" id="{7F5C0FCE-E86F-4EB7-8A5E-745ACE6C1171}">
            <xm:f>Reference!$A$11</xm:f>
            <x14:dxf>
              <font>
                <color auto="1"/>
              </font>
              <fill>
                <patternFill>
                  <bgColor rgb="FFFF5757"/>
                </patternFill>
              </fill>
            </x14:dxf>
          </x14:cfRule>
          <xm:sqref>D38:D44</xm:sqref>
        </x14:conditionalFormatting>
        <x14:conditionalFormatting xmlns:xm="http://schemas.microsoft.com/office/excel/2006/main">
          <x14:cfRule type="cellIs" priority="120" operator="equal" id="{AF048E86-EA4D-409D-920B-E72F6D584F6B}">
            <xm:f>Reference!$A$6</xm:f>
            <x14:dxf>
              <font>
                <color auto="1"/>
              </font>
              <fill>
                <patternFill>
                  <bgColor rgb="FFFF3B52"/>
                </patternFill>
              </fill>
            </x14:dxf>
          </x14:cfRule>
          <x14:cfRule type="cellIs" priority="121" operator="equal" id="{1D9BF23F-19A0-4925-9583-09D0FEB2485E}">
            <xm:f>Reference!$A$5</xm:f>
            <x14:dxf>
              <font>
                <color theme="1"/>
              </font>
              <fill>
                <patternFill>
                  <bgColor rgb="FFFFC7CE"/>
                </patternFill>
              </fill>
            </x14:dxf>
          </x14:cfRule>
          <x14:cfRule type="cellIs" priority="122" operator="equal" id="{CF17C300-2B4D-4083-B0CB-7547C18334B8}">
            <xm:f>Reference!$A$4</xm:f>
            <x14:dxf>
              <fill>
                <patternFill>
                  <bgColor theme="7" tint="0.39994506668294322"/>
                </patternFill>
              </fill>
            </x14:dxf>
          </x14:cfRule>
          <x14:cfRule type="cellIs" priority="123" operator="equal" id="{80EA1F23-36DA-423C-859C-7794B661556F}">
            <xm:f>Reference!$A$3</xm:f>
            <x14:dxf>
              <fill>
                <patternFill>
                  <bgColor rgb="FFFAB900"/>
                </patternFill>
              </fill>
            </x14:dxf>
          </x14:cfRule>
          <x14:cfRule type="cellIs" priority="124" operator="equal" id="{E8949708-B1FB-4E3F-8DA8-24CCAB814C6F}">
            <xm:f>Reference!$A$2</xm:f>
            <x14:dxf>
              <fill>
                <patternFill>
                  <bgColor rgb="FF6CA62C"/>
                </patternFill>
              </fill>
            </x14:dxf>
          </x14:cfRule>
          <xm:sqref>E38:E44</xm:sqref>
        </x14:conditionalFormatting>
        <x14:conditionalFormatting xmlns:xm="http://schemas.microsoft.com/office/excel/2006/main">
          <x14:cfRule type="cellIs" priority="109" operator="equal" id="{FDFC249A-28D5-4370-A577-C9DB67AA922F}">
            <xm:f>Reference!$A$12</xm:f>
            <x14:dxf>
              <fill>
                <patternFill>
                  <bgColor theme="6" tint="0.59996337778862885"/>
                </patternFill>
              </fill>
            </x14:dxf>
          </x14:cfRule>
          <x14:cfRule type="cellIs" priority="110" operator="equal" id="{2B99F855-C522-4EB1-AA93-EF295E9C78A3}">
            <xm:f>Reference!$A$13</xm:f>
            <x14:dxf>
              <fill>
                <patternFill>
                  <bgColor rgb="FFFFD961"/>
                </patternFill>
              </fill>
            </x14:dxf>
          </x14:cfRule>
          <x14:cfRule type="cellIs" priority="111" operator="equal" id="{63F63EB5-2612-4367-B000-330F90A073B8}">
            <xm:f>Reference!$A$11</xm:f>
            <x14:dxf>
              <font>
                <color auto="1"/>
              </font>
              <fill>
                <patternFill>
                  <bgColor rgb="FFFF5757"/>
                </patternFill>
              </fill>
            </x14:dxf>
          </x14:cfRule>
          <xm:sqref>D62</xm:sqref>
        </x14:conditionalFormatting>
        <x14:conditionalFormatting xmlns:xm="http://schemas.microsoft.com/office/excel/2006/main">
          <x14:cfRule type="cellIs" priority="104" operator="equal" id="{68F9A6EB-A620-4B65-A363-E393E20399CE}">
            <xm:f>Reference!$A$6</xm:f>
            <x14:dxf>
              <font>
                <color auto="1"/>
              </font>
              <fill>
                <patternFill>
                  <bgColor rgb="FFFF3B52"/>
                </patternFill>
              </fill>
            </x14:dxf>
          </x14:cfRule>
          <x14:cfRule type="cellIs" priority="105" operator="equal" id="{F481B36C-006C-4B24-AA21-14B91C0908F5}">
            <xm:f>Reference!$A$5</xm:f>
            <x14:dxf>
              <font>
                <color theme="1"/>
              </font>
              <fill>
                <patternFill>
                  <bgColor rgb="FFFFC7CE"/>
                </patternFill>
              </fill>
            </x14:dxf>
          </x14:cfRule>
          <x14:cfRule type="cellIs" priority="106" operator="equal" id="{44B9898C-19EE-41C6-85C7-FF43AFDA7CA9}">
            <xm:f>Reference!$A$4</xm:f>
            <x14:dxf>
              <fill>
                <patternFill>
                  <bgColor theme="7" tint="0.39994506668294322"/>
                </patternFill>
              </fill>
            </x14:dxf>
          </x14:cfRule>
          <x14:cfRule type="cellIs" priority="107" operator="equal" id="{81A18B54-C5C0-4C1E-B3AA-000F526D4AA2}">
            <xm:f>Reference!$A$3</xm:f>
            <x14:dxf>
              <fill>
                <patternFill>
                  <bgColor rgb="FFFAB900"/>
                </patternFill>
              </fill>
            </x14:dxf>
          </x14:cfRule>
          <x14:cfRule type="cellIs" priority="108" operator="equal" id="{CCD68EBE-4C70-499E-9EBB-BDDCAA419C6E}">
            <xm:f>Reference!$A$2</xm:f>
            <x14:dxf>
              <fill>
                <patternFill>
                  <bgColor rgb="FF6CA62C"/>
                </patternFill>
              </fill>
            </x14:dxf>
          </x14:cfRule>
          <xm:sqref>E62</xm:sqref>
        </x14:conditionalFormatting>
        <x14:conditionalFormatting xmlns:xm="http://schemas.microsoft.com/office/excel/2006/main">
          <x14:cfRule type="cellIs" priority="101" operator="equal" id="{46D44979-1F06-4916-9E75-656D6D9B729C}">
            <xm:f>Reference!$A$12</xm:f>
            <x14:dxf>
              <fill>
                <patternFill>
                  <bgColor theme="6" tint="0.59996337778862885"/>
                </patternFill>
              </fill>
            </x14:dxf>
          </x14:cfRule>
          <x14:cfRule type="cellIs" priority="102" operator="equal" id="{1D9CD9BE-D42E-443D-810D-A34A3C3581D4}">
            <xm:f>Reference!$A$13</xm:f>
            <x14:dxf>
              <fill>
                <patternFill>
                  <bgColor rgb="FFFFD961"/>
                </patternFill>
              </fill>
            </x14:dxf>
          </x14:cfRule>
          <x14:cfRule type="cellIs" priority="103" operator="equal" id="{ECFAC80A-9D73-4C62-AAE2-9479E3AD5670}">
            <xm:f>Reference!$A$11</xm:f>
            <x14:dxf>
              <font>
                <color auto="1"/>
              </font>
              <fill>
                <patternFill>
                  <bgColor rgb="FFFF5757"/>
                </patternFill>
              </fill>
            </x14:dxf>
          </x14:cfRule>
          <xm:sqref>D63</xm:sqref>
        </x14:conditionalFormatting>
        <x14:conditionalFormatting xmlns:xm="http://schemas.microsoft.com/office/excel/2006/main">
          <x14:cfRule type="cellIs" priority="96" operator="equal" id="{9F0A728D-84F8-48A3-8A22-EE86736B0122}">
            <xm:f>Reference!$A$6</xm:f>
            <x14:dxf>
              <font>
                <color auto="1"/>
              </font>
              <fill>
                <patternFill>
                  <bgColor rgb="FFFF3B52"/>
                </patternFill>
              </fill>
            </x14:dxf>
          </x14:cfRule>
          <x14:cfRule type="cellIs" priority="97" operator="equal" id="{5783E5BF-6482-4921-BEF0-E20E890C65AC}">
            <xm:f>Reference!$A$5</xm:f>
            <x14:dxf>
              <font>
                <color theme="1"/>
              </font>
              <fill>
                <patternFill>
                  <bgColor rgb="FFFFC7CE"/>
                </patternFill>
              </fill>
            </x14:dxf>
          </x14:cfRule>
          <x14:cfRule type="cellIs" priority="98" operator="equal" id="{883741B7-5C01-4482-9231-96BA5244145C}">
            <xm:f>Reference!$A$4</xm:f>
            <x14:dxf>
              <fill>
                <patternFill>
                  <bgColor theme="7" tint="0.39994506668294322"/>
                </patternFill>
              </fill>
            </x14:dxf>
          </x14:cfRule>
          <x14:cfRule type="cellIs" priority="99" operator="equal" id="{D8B31C8D-32FB-434D-882B-9A733B822A63}">
            <xm:f>Reference!$A$3</xm:f>
            <x14:dxf>
              <fill>
                <patternFill>
                  <bgColor rgb="FFFAB900"/>
                </patternFill>
              </fill>
            </x14:dxf>
          </x14:cfRule>
          <x14:cfRule type="cellIs" priority="100" operator="equal" id="{88210745-4E84-46C4-9D16-46E288A74D84}">
            <xm:f>Reference!$A$2</xm:f>
            <x14:dxf>
              <fill>
                <patternFill>
                  <bgColor rgb="FF6CA62C"/>
                </patternFill>
              </fill>
            </x14:dxf>
          </x14:cfRule>
          <xm:sqref>E63</xm:sqref>
        </x14:conditionalFormatting>
        <x14:conditionalFormatting xmlns:xm="http://schemas.microsoft.com/office/excel/2006/main">
          <x14:cfRule type="cellIs" priority="81" operator="equal" id="{FFFF8AD3-21A4-446B-9E91-B4D07F285448}">
            <xm:f>Reference!$A$12</xm:f>
            <x14:dxf>
              <fill>
                <patternFill>
                  <bgColor theme="6" tint="0.59996337778862885"/>
                </patternFill>
              </fill>
            </x14:dxf>
          </x14:cfRule>
          <x14:cfRule type="cellIs" priority="82" operator="equal" id="{C5F1F926-93A7-4CBF-B8FD-165BC52BA609}">
            <xm:f>Reference!$A$13</xm:f>
            <x14:dxf>
              <fill>
                <patternFill>
                  <bgColor rgb="FFFFD961"/>
                </patternFill>
              </fill>
            </x14:dxf>
          </x14:cfRule>
          <x14:cfRule type="cellIs" priority="83" operator="equal" id="{C684E45C-63CA-4333-934E-497EAEA8BFAC}">
            <xm:f>Reference!$A$11</xm:f>
            <x14:dxf>
              <font>
                <color auto="1"/>
              </font>
              <fill>
                <patternFill>
                  <bgColor rgb="FFFF5757"/>
                </patternFill>
              </fill>
            </x14:dxf>
          </x14:cfRule>
          <xm:sqref>D77</xm:sqref>
        </x14:conditionalFormatting>
        <x14:conditionalFormatting xmlns:xm="http://schemas.microsoft.com/office/excel/2006/main">
          <x14:cfRule type="cellIs" priority="76" operator="equal" id="{1B4391B5-421E-4EB3-B1D2-2FFECEAB648B}">
            <xm:f>Reference!$A$6</xm:f>
            <x14:dxf>
              <font>
                <color auto="1"/>
              </font>
              <fill>
                <patternFill>
                  <bgColor rgb="FFFF3B52"/>
                </patternFill>
              </fill>
            </x14:dxf>
          </x14:cfRule>
          <x14:cfRule type="cellIs" priority="77" operator="equal" id="{0ECCD769-7E95-4831-BD1D-DE042F10B9D4}">
            <xm:f>Reference!$A$5</xm:f>
            <x14:dxf>
              <font>
                <color theme="1"/>
              </font>
              <fill>
                <patternFill>
                  <bgColor rgb="FFFFC7CE"/>
                </patternFill>
              </fill>
            </x14:dxf>
          </x14:cfRule>
          <x14:cfRule type="cellIs" priority="78" operator="equal" id="{63388A52-6F59-4E83-AA32-4E59A4242549}">
            <xm:f>Reference!$A$4</xm:f>
            <x14:dxf>
              <fill>
                <patternFill>
                  <bgColor theme="7" tint="0.39994506668294322"/>
                </patternFill>
              </fill>
            </x14:dxf>
          </x14:cfRule>
          <x14:cfRule type="cellIs" priority="79" operator="equal" id="{C4D9C25C-1AA3-43A2-825B-24719B627B5B}">
            <xm:f>Reference!$A$3</xm:f>
            <x14:dxf>
              <fill>
                <patternFill>
                  <bgColor rgb="FFFAB900"/>
                </patternFill>
              </fill>
            </x14:dxf>
          </x14:cfRule>
          <x14:cfRule type="cellIs" priority="80" operator="equal" id="{4D9B9F9B-BFD9-4FE2-B761-6E029E4E5127}">
            <xm:f>Reference!$A$2</xm:f>
            <x14:dxf>
              <fill>
                <patternFill>
                  <bgColor rgb="FF6CA62C"/>
                </patternFill>
              </fill>
            </x14:dxf>
          </x14:cfRule>
          <xm:sqref>E77</xm:sqref>
        </x14:conditionalFormatting>
        <x14:conditionalFormatting xmlns:xm="http://schemas.microsoft.com/office/excel/2006/main">
          <x14:cfRule type="cellIs" priority="73" operator="equal" id="{0205D08D-5A2D-468A-8041-64531F18D474}">
            <xm:f>Reference!$A$12</xm:f>
            <x14:dxf>
              <fill>
                <patternFill>
                  <bgColor theme="6" tint="0.59996337778862885"/>
                </patternFill>
              </fill>
            </x14:dxf>
          </x14:cfRule>
          <x14:cfRule type="cellIs" priority="74" operator="equal" id="{47717AFE-0BD1-40A5-BD49-DAC56FF03836}">
            <xm:f>Reference!$A$13</xm:f>
            <x14:dxf>
              <fill>
                <patternFill>
                  <bgColor rgb="FFFFD961"/>
                </patternFill>
              </fill>
            </x14:dxf>
          </x14:cfRule>
          <x14:cfRule type="cellIs" priority="75" operator="equal" id="{61D2FF26-5873-4383-93F1-239D0FCAE17E}">
            <xm:f>Reference!$A$11</xm:f>
            <x14:dxf>
              <font>
                <color auto="1"/>
              </font>
              <fill>
                <patternFill>
                  <bgColor rgb="FFFF5757"/>
                </patternFill>
              </fill>
            </x14:dxf>
          </x14:cfRule>
          <xm:sqref>D54</xm:sqref>
        </x14:conditionalFormatting>
        <x14:conditionalFormatting xmlns:xm="http://schemas.microsoft.com/office/excel/2006/main">
          <x14:cfRule type="cellIs" priority="68" operator="equal" id="{B5127151-9274-4127-A582-FB219E75085C}">
            <xm:f>Reference!$A$6</xm:f>
            <x14:dxf>
              <font>
                <color auto="1"/>
              </font>
              <fill>
                <patternFill>
                  <bgColor rgb="FFFF3B52"/>
                </patternFill>
              </fill>
            </x14:dxf>
          </x14:cfRule>
          <x14:cfRule type="cellIs" priority="69" operator="equal" id="{3B41FF7A-FD09-41D0-B1CA-F111D78F8672}">
            <xm:f>Reference!$A$5</xm:f>
            <x14:dxf>
              <font>
                <color theme="1"/>
              </font>
              <fill>
                <patternFill>
                  <bgColor rgb="FFFFC7CE"/>
                </patternFill>
              </fill>
            </x14:dxf>
          </x14:cfRule>
          <x14:cfRule type="cellIs" priority="70" operator="equal" id="{51AFDDDE-D9A1-447D-BFBB-500A66451EB5}">
            <xm:f>Reference!$A$4</xm:f>
            <x14:dxf>
              <fill>
                <patternFill>
                  <bgColor theme="7" tint="0.39994506668294322"/>
                </patternFill>
              </fill>
            </x14:dxf>
          </x14:cfRule>
          <x14:cfRule type="cellIs" priority="71" operator="equal" id="{EAF9C4D3-F6E6-42A7-8D35-0432CD1DD500}">
            <xm:f>Reference!$A$3</xm:f>
            <x14:dxf>
              <fill>
                <patternFill>
                  <bgColor rgb="FFFAB900"/>
                </patternFill>
              </fill>
            </x14:dxf>
          </x14:cfRule>
          <x14:cfRule type="cellIs" priority="72" operator="equal" id="{7B47C70B-1E72-4798-822A-0C9E1ADB0620}">
            <xm:f>Reference!$A$2</xm:f>
            <x14:dxf>
              <fill>
                <patternFill>
                  <bgColor rgb="FF6CA62C"/>
                </patternFill>
              </fill>
            </x14:dxf>
          </x14:cfRule>
          <xm:sqref>E54</xm:sqref>
        </x14:conditionalFormatting>
        <x14:conditionalFormatting xmlns:xm="http://schemas.microsoft.com/office/excel/2006/main">
          <x14:cfRule type="cellIs" priority="65" operator="equal" id="{706A14A8-0F6B-465D-A635-FAADC606D12C}">
            <xm:f>Reference!$A$12</xm:f>
            <x14:dxf>
              <fill>
                <patternFill>
                  <bgColor theme="6" tint="0.59996337778862885"/>
                </patternFill>
              </fill>
            </x14:dxf>
          </x14:cfRule>
          <x14:cfRule type="cellIs" priority="66" operator="equal" id="{F044A952-A3BB-4224-B8DA-84E32CC0BA91}">
            <xm:f>Reference!$A$13</xm:f>
            <x14:dxf>
              <fill>
                <patternFill>
                  <bgColor rgb="FFFFD961"/>
                </patternFill>
              </fill>
            </x14:dxf>
          </x14:cfRule>
          <x14:cfRule type="cellIs" priority="67" operator="equal" id="{9FBAC147-2185-4255-BB88-05CFF2EF2D2F}">
            <xm:f>Reference!$A$11</xm:f>
            <x14:dxf>
              <font>
                <color auto="1"/>
              </font>
              <fill>
                <patternFill>
                  <bgColor rgb="FFFF5757"/>
                </patternFill>
              </fill>
            </x14:dxf>
          </x14:cfRule>
          <xm:sqref>D64</xm:sqref>
        </x14:conditionalFormatting>
        <x14:conditionalFormatting xmlns:xm="http://schemas.microsoft.com/office/excel/2006/main">
          <x14:cfRule type="cellIs" priority="60" operator="equal" id="{B24CEECF-F5EF-427E-8DEB-5C4829DF226D}">
            <xm:f>Reference!$A$6</xm:f>
            <x14:dxf>
              <font>
                <color auto="1"/>
              </font>
              <fill>
                <patternFill>
                  <bgColor rgb="FFFF3B52"/>
                </patternFill>
              </fill>
            </x14:dxf>
          </x14:cfRule>
          <x14:cfRule type="cellIs" priority="61" operator="equal" id="{D6BF89E0-B743-4D16-AF85-0DBC063F413C}">
            <xm:f>Reference!$A$5</xm:f>
            <x14:dxf>
              <font>
                <color theme="1"/>
              </font>
              <fill>
                <patternFill>
                  <bgColor rgb="FFFFC7CE"/>
                </patternFill>
              </fill>
            </x14:dxf>
          </x14:cfRule>
          <x14:cfRule type="cellIs" priority="62" operator="equal" id="{614A6A62-AE6C-41E5-87BE-F4983CE5AAED}">
            <xm:f>Reference!$A$4</xm:f>
            <x14:dxf>
              <fill>
                <patternFill>
                  <bgColor theme="7" tint="0.39994506668294322"/>
                </patternFill>
              </fill>
            </x14:dxf>
          </x14:cfRule>
          <x14:cfRule type="cellIs" priority="63" operator="equal" id="{409E2587-80CB-44B7-977D-C04135E4D8B3}">
            <xm:f>Reference!$A$3</xm:f>
            <x14:dxf>
              <fill>
                <patternFill>
                  <bgColor rgb="FFFAB900"/>
                </patternFill>
              </fill>
            </x14:dxf>
          </x14:cfRule>
          <x14:cfRule type="cellIs" priority="64" operator="equal" id="{C34A0EF7-D06F-4193-BB70-83667575DC7E}">
            <xm:f>Reference!$A$2</xm:f>
            <x14:dxf>
              <fill>
                <patternFill>
                  <bgColor rgb="FF6CA62C"/>
                </patternFill>
              </fill>
            </x14:dxf>
          </x14:cfRule>
          <xm:sqref>E64</xm:sqref>
        </x14:conditionalFormatting>
        <x14:conditionalFormatting xmlns:xm="http://schemas.microsoft.com/office/excel/2006/main">
          <x14:cfRule type="cellIs" priority="49" operator="equal" id="{1F3B9B95-6BB1-499F-9E77-2550EA45AB4B}">
            <xm:f>Reference!$A$12</xm:f>
            <x14:dxf>
              <fill>
                <patternFill>
                  <bgColor theme="6" tint="0.59996337778862885"/>
                </patternFill>
              </fill>
            </x14:dxf>
          </x14:cfRule>
          <x14:cfRule type="cellIs" priority="50" operator="equal" id="{CC5CEF44-DF05-41D2-8DFA-14A41CD081F7}">
            <xm:f>Reference!$A$13</xm:f>
            <x14:dxf>
              <fill>
                <patternFill>
                  <bgColor rgb="FFFFD961"/>
                </patternFill>
              </fill>
            </x14:dxf>
          </x14:cfRule>
          <x14:cfRule type="cellIs" priority="51" operator="equal" id="{407B2466-0803-4729-9E7D-B3845ACC82B5}">
            <xm:f>Reference!$A$11</xm:f>
            <x14:dxf>
              <font>
                <color auto="1"/>
              </font>
              <fill>
                <patternFill>
                  <bgColor rgb="FFFF5757"/>
                </patternFill>
              </fill>
            </x14:dxf>
          </x14:cfRule>
          <xm:sqref>D27</xm:sqref>
        </x14:conditionalFormatting>
        <x14:conditionalFormatting xmlns:xm="http://schemas.microsoft.com/office/excel/2006/main">
          <x14:cfRule type="cellIs" priority="44" operator="equal" id="{34ABCAB9-C6A3-456E-88FF-2E619F8A4985}">
            <xm:f>Reference!$A$6</xm:f>
            <x14:dxf>
              <font>
                <color auto="1"/>
              </font>
              <fill>
                <patternFill>
                  <bgColor rgb="FFFF3B52"/>
                </patternFill>
              </fill>
            </x14:dxf>
          </x14:cfRule>
          <x14:cfRule type="cellIs" priority="45" operator="equal" id="{E7FF63EF-0B8F-4DAA-8571-D5A6659C380C}">
            <xm:f>Reference!$A$5</xm:f>
            <x14:dxf>
              <font>
                <color theme="1"/>
              </font>
              <fill>
                <patternFill>
                  <bgColor rgb="FFFFC7CE"/>
                </patternFill>
              </fill>
            </x14:dxf>
          </x14:cfRule>
          <x14:cfRule type="cellIs" priority="46" operator="equal" id="{67098FB1-ADDB-47CF-B001-2772A2131C06}">
            <xm:f>Reference!$A$4</xm:f>
            <x14:dxf>
              <fill>
                <patternFill>
                  <bgColor theme="7" tint="0.39994506668294322"/>
                </patternFill>
              </fill>
            </x14:dxf>
          </x14:cfRule>
          <x14:cfRule type="cellIs" priority="47" operator="equal" id="{9532668B-5549-4ACD-9EB8-76502F8C5BC5}">
            <xm:f>Reference!$A$3</xm:f>
            <x14:dxf>
              <fill>
                <patternFill>
                  <bgColor rgb="FFFAB900"/>
                </patternFill>
              </fill>
            </x14:dxf>
          </x14:cfRule>
          <x14:cfRule type="cellIs" priority="48" operator="equal" id="{862C2EAF-F5F0-4662-86B4-BEFC20E52FE7}">
            <xm:f>Reference!$A$2</xm:f>
            <x14:dxf>
              <fill>
                <patternFill>
                  <bgColor rgb="FF6CA62C"/>
                </patternFill>
              </fill>
            </x14:dxf>
          </x14:cfRule>
          <xm:sqref>E27</xm:sqref>
        </x14:conditionalFormatting>
        <x14:conditionalFormatting xmlns:xm="http://schemas.microsoft.com/office/excel/2006/main">
          <x14:cfRule type="cellIs" priority="41" operator="equal" id="{04BAA130-E9F1-4863-B02F-162E3E1EFDB2}">
            <xm:f>Reference!$A$12</xm:f>
            <x14:dxf>
              <fill>
                <patternFill>
                  <bgColor theme="6" tint="0.59996337778862885"/>
                </patternFill>
              </fill>
            </x14:dxf>
          </x14:cfRule>
          <x14:cfRule type="cellIs" priority="42" operator="equal" id="{F84BCA8F-DEEC-47C6-BA0E-68C910F471C5}">
            <xm:f>Reference!$A$13</xm:f>
            <x14:dxf>
              <fill>
                <patternFill>
                  <bgColor rgb="FFFFD961"/>
                </patternFill>
              </fill>
            </x14:dxf>
          </x14:cfRule>
          <x14:cfRule type="cellIs" priority="43" operator="equal" id="{D4338599-F66E-4658-B168-4DF6B76A42E9}">
            <xm:f>Reference!$A$11</xm:f>
            <x14:dxf>
              <font>
                <color auto="1"/>
              </font>
              <fill>
                <patternFill>
                  <bgColor rgb="FFFF5757"/>
                </patternFill>
              </fill>
            </x14:dxf>
          </x14:cfRule>
          <xm:sqref>D28</xm:sqref>
        </x14:conditionalFormatting>
        <x14:conditionalFormatting xmlns:xm="http://schemas.microsoft.com/office/excel/2006/main">
          <x14:cfRule type="cellIs" priority="36" operator="equal" id="{066BE463-E212-4AE8-B5E0-E81D93C90226}">
            <xm:f>Reference!$A$6</xm:f>
            <x14:dxf>
              <font>
                <color auto="1"/>
              </font>
              <fill>
                <patternFill>
                  <bgColor rgb="FFFF3B52"/>
                </patternFill>
              </fill>
            </x14:dxf>
          </x14:cfRule>
          <x14:cfRule type="cellIs" priority="37" operator="equal" id="{834350BC-FB44-4484-81BB-0B24430B1EB8}">
            <xm:f>Reference!$A$5</xm:f>
            <x14:dxf>
              <font>
                <color theme="1"/>
              </font>
              <fill>
                <patternFill>
                  <bgColor rgb="FFFFC7CE"/>
                </patternFill>
              </fill>
            </x14:dxf>
          </x14:cfRule>
          <x14:cfRule type="cellIs" priority="38" operator="equal" id="{35318D77-2CB6-4C3F-9EDA-C014BB4987A1}">
            <xm:f>Reference!$A$4</xm:f>
            <x14:dxf>
              <fill>
                <patternFill>
                  <bgColor theme="7" tint="0.39994506668294322"/>
                </patternFill>
              </fill>
            </x14:dxf>
          </x14:cfRule>
          <x14:cfRule type="cellIs" priority="39" operator="equal" id="{E127FA4F-4DB5-4ADC-A616-66B57D7FDDB4}">
            <xm:f>Reference!$A$3</xm:f>
            <x14:dxf>
              <fill>
                <patternFill>
                  <bgColor rgb="FFFAB900"/>
                </patternFill>
              </fill>
            </x14:dxf>
          </x14:cfRule>
          <x14:cfRule type="cellIs" priority="40" operator="equal" id="{74B0A454-9CE3-46B1-9647-F60052C1D33B}">
            <xm:f>Reference!$A$2</xm:f>
            <x14:dxf>
              <fill>
                <patternFill>
                  <bgColor rgb="FF6CA62C"/>
                </patternFill>
              </fill>
            </x14:dxf>
          </x14:cfRule>
          <xm:sqref>E28</xm:sqref>
        </x14:conditionalFormatting>
        <x14:conditionalFormatting xmlns:xm="http://schemas.microsoft.com/office/excel/2006/main">
          <x14:cfRule type="cellIs" priority="33" operator="equal" id="{C46D28D1-E62D-4688-B4C1-43C366CEA102}">
            <xm:f>Reference!$A$12</xm:f>
            <x14:dxf>
              <fill>
                <patternFill>
                  <bgColor theme="6" tint="0.59996337778862885"/>
                </patternFill>
              </fill>
            </x14:dxf>
          </x14:cfRule>
          <x14:cfRule type="cellIs" priority="34" operator="equal" id="{7F39F8AC-7061-4B7F-937A-5A8801404802}">
            <xm:f>Reference!$A$13</xm:f>
            <x14:dxf>
              <fill>
                <patternFill>
                  <bgColor rgb="FFFFD961"/>
                </patternFill>
              </fill>
            </x14:dxf>
          </x14:cfRule>
          <x14:cfRule type="cellIs" priority="35" operator="equal" id="{E17AD1F8-8F6C-46DC-A662-3BEBF0A4F994}">
            <xm:f>Reference!$A$11</xm:f>
            <x14:dxf>
              <font>
                <color auto="1"/>
              </font>
              <fill>
                <patternFill>
                  <bgColor rgb="FFFF5757"/>
                </patternFill>
              </fill>
            </x14:dxf>
          </x14:cfRule>
          <xm:sqref>D29:D30</xm:sqref>
        </x14:conditionalFormatting>
        <x14:conditionalFormatting xmlns:xm="http://schemas.microsoft.com/office/excel/2006/main">
          <x14:cfRule type="cellIs" priority="28" operator="equal" id="{BD6B3857-3E6C-4FD7-8332-8CFE5E8B16C4}">
            <xm:f>Reference!$A$6</xm:f>
            <x14:dxf>
              <font>
                <color auto="1"/>
              </font>
              <fill>
                <patternFill>
                  <bgColor rgb="FFFF3B52"/>
                </patternFill>
              </fill>
            </x14:dxf>
          </x14:cfRule>
          <x14:cfRule type="cellIs" priority="29" operator="equal" id="{8E07D94F-562F-450E-BDD8-5F29A9DDD7F8}">
            <xm:f>Reference!$A$5</xm:f>
            <x14:dxf>
              <font>
                <color theme="1"/>
              </font>
              <fill>
                <patternFill>
                  <bgColor rgb="FFFFC7CE"/>
                </patternFill>
              </fill>
            </x14:dxf>
          </x14:cfRule>
          <x14:cfRule type="cellIs" priority="30" operator="equal" id="{5A9D15B9-9CB9-48B9-A388-65204DD2CD4B}">
            <xm:f>Reference!$A$4</xm:f>
            <x14:dxf>
              <fill>
                <patternFill>
                  <bgColor theme="7" tint="0.39994506668294322"/>
                </patternFill>
              </fill>
            </x14:dxf>
          </x14:cfRule>
          <x14:cfRule type="cellIs" priority="31" operator="equal" id="{390EFF9C-7A22-43F3-A420-727D4FD3BEF2}">
            <xm:f>Reference!$A$3</xm:f>
            <x14:dxf>
              <fill>
                <patternFill>
                  <bgColor rgb="FFFAB900"/>
                </patternFill>
              </fill>
            </x14:dxf>
          </x14:cfRule>
          <x14:cfRule type="cellIs" priority="32" operator="equal" id="{FB4DD871-F2D7-4F93-B58F-77920888EF08}">
            <xm:f>Reference!$A$2</xm:f>
            <x14:dxf>
              <fill>
                <patternFill>
                  <bgColor rgb="FF6CA62C"/>
                </patternFill>
              </fill>
            </x14:dxf>
          </x14:cfRule>
          <xm:sqref>E29:E30</xm:sqref>
        </x14:conditionalFormatting>
        <x14:conditionalFormatting xmlns:xm="http://schemas.microsoft.com/office/excel/2006/main">
          <x14:cfRule type="cellIs" priority="25" operator="equal" id="{5E668656-BA44-4CFF-BB83-3CBACC71A2BF}">
            <xm:f>Reference!$A$12</xm:f>
            <x14:dxf>
              <fill>
                <patternFill>
                  <bgColor theme="6" tint="0.59996337778862885"/>
                </patternFill>
              </fill>
            </x14:dxf>
          </x14:cfRule>
          <x14:cfRule type="cellIs" priority="26" operator="equal" id="{73D51B20-D8FC-4C27-A5C1-C8764467425A}">
            <xm:f>Reference!$A$13</xm:f>
            <x14:dxf>
              <fill>
                <patternFill>
                  <bgColor rgb="FFFFD961"/>
                </patternFill>
              </fill>
            </x14:dxf>
          </x14:cfRule>
          <x14:cfRule type="cellIs" priority="27" operator="equal" id="{9790840A-2FBA-4FAA-829D-608081418916}">
            <xm:f>Reference!$A$11</xm:f>
            <x14:dxf>
              <font>
                <color auto="1"/>
              </font>
              <fill>
                <patternFill>
                  <bgColor rgb="FFFF5757"/>
                </patternFill>
              </fill>
            </x14:dxf>
          </x14:cfRule>
          <xm:sqref>D31</xm:sqref>
        </x14:conditionalFormatting>
        <x14:conditionalFormatting xmlns:xm="http://schemas.microsoft.com/office/excel/2006/main">
          <x14:cfRule type="cellIs" priority="20" operator="equal" id="{878E65FA-0BD2-4C1C-8A7F-C42E52CC4F7D}">
            <xm:f>Reference!$A$6</xm:f>
            <x14:dxf>
              <font>
                <color auto="1"/>
              </font>
              <fill>
                <patternFill>
                  <bgColor rgb="FFFF3B52"/>
                </patternFill>
              </fill>
            </x14:dxf>
          </x14:cfRule>
          <x14:cfRule type="cellIs" priority="21" operator="equal" id="{63E0BA9A-DD07-4FC1-8EBB-857DA2743B43}">
            <xm:f>Reference!$A$5</xm:f>
            <x14:dxf>
              <font>
                <color theme="1"/>
              </font>
              <fill>
                <patternFill>
                  <bgColor rgb="FFFFC7CE"/>
                </patternFill>
              </fill>
            </x14:dxf>
          </x14:cfRule>
          <x14:cfRule type="cellIs" priority="22" operator="equal" id="{B10B473C-ECD0-4DEA-8E08-F7F0B0B201CF}">
            <xm:f>Reference!$A$4</xm:f>
            <x14:dxf>
              <fill>
                <patternFill>
                  <bgColor theme="7" tint="0.39994506668294322"/>
                </patternFill>
              </fill>
            </x14:dxf>
          </x14:cfRule>
          <x14:cfRule type="cellIs" priority="23" operator="equal" id="{D1F03C33-9EAA-48F3-AF06-7B0AC9B1E809}">
            <xm:f>Reference!$A$3</xm:f>
            <x14:dxf>
              <fill>
                <patternFill>
                  <bgColor rgb="FFFAB900"/>
                </patternFill>
              </fill>
            </x14:dxf>
          </x14:cfRule>
          <x14:cfRule type="cellIs" priority="24" operator="equal" id="{C5CF38BE-D837-4B4D-BA56-C53E4C1BFC02}">
            <xm:f>Reference!$A$2</xm:f>
            <x14:dxf>
              <fill>
                <patternFill>
                  <bgColor rgb="FF6CA62C"/>
                </patternFill>
              </fill>
            </x14:dxf>
          </x14:cfRule>
          <xm:sqref>E31</xm:sqref>
        </x14:conditionalFormatting>
        <x14:conditionalFormatting xmlns:xm="http://schemas.microsoft.com/office/excel/2006/main">
          <x14:cfRule type="cellIs" priority="17" operator="equal" id="{47D2262D-B737-4B27-8039-AC00B4325828}">
            <xm:f>Reference!$A$12</xm:f>
            <x14:dxf>
              <fill>
                <patternFill>
                  <bgColor theme="6" tint="0.59996337778862885"/>
                </patternFill>
              </fill>
            </x14:dxf>
          </x14:cfRule>
          <x14:cfRule type="cellIs" priority="18" operator="equal" id="{7CBB8067-7A7D-4F79-B8C7-62C50D01F9CF}">
            <xm:f>Reference!$A$13</xm:f>
            <x14:dxf>
              <fill>
                <patternFill>
                  <bgColor rgb="FFFFD961"/>
                </patternFill>
              </fill>
            </x14:dxf>
          </x14:cfRule>
          <x14:cfRule type="cellIs" priority="19" operator="equal" id="{3193E6CA-83AE-4882-935B-9CB374128CBE}">
            <xm:f>Reference!$A$11</xm:f>
            <x14:dxf>
              <font>
                <color auto="1"/>
              </font>
              <fill>
                <patternFill>
                  <bgColor rgb="FFFF5757"/>
                </patternFill>
              </fill>
            </x14:dxf>
          </x14:cfRule>
          <xm:sqref>D32</xm:sqref>
        </x14:conditionalFormatting>
        <x14:conditionalFormatting xmlns:xm="http://schemas.microsoft.com/office/excel/2006/main">
          <x14:cfRule type="cellIs" priority="12" operator="equal" id="{9837509C-3EF9-41CF-A6BF-344864DE57BA}">
            <xm:f>Reference!$A$6</xm:f>
            <x14:dxf>
              <font>
                <color auto="1"/>
              </font>
              <fill>
                <patternFill>
                  <bgColor rgb="FFFF3B52"/>
                </patternFill>
              </fill>
            </x14:dxf>
          </x14:cfRule>
          <x14:cfRule type="cellIs" priority="13" operator="equal" id="{71E5CBC0-1B83-4BBE-AB3E-F1A6D5CB2C25}">
            <xm:f>Reference!$A$5</xm:f>
            <x14:dxf>
              <font>
                <color theme="1"/>
              </font>
              <fill>
                <patternFill>
                  <bgColor rgb="FFFFC7CE"/>
                </patternFill>
              </fill>
            </x14:dxf>
          </x14:cfRule>
          <x14:cfRule type="cellIs" priority="14" operator="equal" id="{4EC5AAE8-3F64-421B-834A-701E3C211E2D}">
            <xm:f>Reference!$A$4</xm:f>
            <x14:dxf>
              <fill>
                <patternFill>
                  <bgColor theme="7" tint="0.39994506668294322"/>
                </patternFill>
              </fill>
            </x14:dxf>
          </x14:cfRule>
          <x14:cfRule type="cellIs" priority="15" operator="equal" id="{F93AF7ED-B2B4-4752-A2C0-B23447B7DA11}">
            <xm:f>Reference!$A$3</xm:f>
            <x14:dxf>
              <fill>
                <patternFill>
                  <bgColor rgb="FFFAB900"/>
                </patternFill>
              </fill>
            </x14:dxf>
          </x14:cfRule>
          <x14:cfRule type="cellIs" priority="16" operator="equal" id="{0106C78D-F2B9-4C66-AA14-094B76D00C6F}">
            <xm:f>Reference!$A$2</xm:f>
            <x14:dxf>
              <fill>
                <patternFill>
                  <bgColor rgb="FF6CA62C"/>
                </patternFill>
              </fill>
            </x14:dxf>
          </x14:cfRule>
          <xm:sqref>E32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Reference!$A$11:$A$13</xm:f>
          </x14:formula1>
          <xm:sqref>D19:D20 D16:D17 D38:D44 D34:D36 D46:D54 D22:D32 D62:D77 D56:D60</xm:sqref>
        </x14:dataValidation>
        <x14:dataValidation type="list" allowBlank="1" showInputMessage="1" showErrorMessage="1">
          <x14:formula1>
            <xm:f>Reference!$A$2:$A$7</xm:f>
          </x14:formula1>
          <xm:sqref>E19:E20 E17 E38:E44 E34:E36 E46:E54 E22:E32 E62:E77 E56:E60</xm:sqref>
        </x14:dataValidation>
        <x14:dataValidation type="list" allowBlank="1" showInputMessage="1" showErrorMessage="1">
          <x14:formula1>
            <xm:f>Reference!$A$2:$A$8</xm:f>
          </x14:formula1>
          <xm:sqref>E16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3B52"/>
  </sheetPr>
  <dimension ref="A1:F46"/>
  <sheetViews>
    <sheetView view="pageBreakPreview" zoomScale="60" zoomScaleNormal="60" workbookViewId="0">
      <pane ySplit="3" topLeftCell="A4" activePane="bottomLeft" state="frozen"/>
      <selection pane="bottomLeft" activeCell="E32" sqref="E32"/>
    </sheetView>
  </sheetViews>
  <sheetFormatPr defaultRowHeight="15" x14ac:dyDescent="0.25"/>
  <cols>
    <col min="1" max="1" width="7.5703125" style="50" customWidth="1"/>
    <col min="2" max="2" width="70" style="51" customWidth="1"/>
    <col min="3" max="3" width="24.7109375" style="50" customWidth="1"/>
    <col min="4" max="4" width="20.7109375" style="50" customWidth="1"/>
    <col min="5" max="5" width="71.5703125" style="37" bestFit="1" customWidth="1"/>
    <col min="6" max="6" width="66.28515625" style="50" customWidth="1"/>
    <col min="7" max="16384" width="9.140625" style="50"/>
  </cols>
  <sheetData>
    <row r="1" spans="1:6" ht="23.25" x14ac:dyDescent="0.25">
      <c r="A1" s="198" t="s">
        <v>261</v>
      </c>
      <c r="B1" s="198"/>
      <c r="C1" s="198"/>
      <c r="D1" s="198"/>
      <c r="E1" s="198"/>
      <c r="F1" s="198"/>
    </row>
    <row r="2" spans="1:6" ht="34.5" thickBot="1" x14ac:dyDescent="0.3">
      <c r="A2" s="200" t="s">
        <v>262</v>
      </c>
      <c r="B2" s="200"/>
      <c r="C2" s="200"/>
      <c r="D2" s="200"/>
      <c r="E2" s="200"/>
      <c r="F2" s="200"/>
    </row>
    <row r="3" spans="1:6" ht="56.25" customHeight="1" thickBot="1" x14ac:dyDescent="0.3">
      <c r="A3" s="133" t="s">
        <v>16</v>
      </c>
      <c r="B3" s="134" t="s">
        <v>17</v>
      </c>
      <c r="C3" s="134" t="s">
        <v>84</v>
      </c>
      <c r="D3" s="134" t="s">
        <v>117</v>
      </c>
      <c r="E3" s="134" t="s">
        <v>121</v>
      </c>
      <c r="F3" s="135" t="s">
        <v>122</v>
      </c>
    </row>
    <row r="4" spans="1:6" ht="37.5" x14ac:dyDescent="0.3">
      <c r="A4" s="131" t="s">
        <v>85</v>
      </c>
      <c r="B4" s="132" t="s">
        <v>118</v>
      </c>
      <c r="C4" s="145"/>
      <c r="D4" s="97"/>
      <c r="E4" s="113"/>
      <c r="F4" s="98"/>
    </row>
    <row r="5" spans="1:6" ht="37.5" x14ac:dyDescent="0.3">
      <c r="A5" s="128" t="s">
        <v>86</v>
      </c>
      <c r="B5" s="129" t="s">
        <v>119</v>
      </c>
      <c r="C5" s="146"/>
      <c r="D5" s="130" t="str">
        <f>IFERROR(C5/C4,"-")</f>
        <v>-</v>
      </c>
      <c r="E5" s="147"/>
      <c r="F5" s="148"/>
    </row>
    <row r="6" spans="1:6" ht="37.5" x14ac:dyDescent="0.3">
      <c r="A6" s="128" t="s">
        <v>87</v>
      </c>
      <c r="B6" s="129" t="s">
        <v>120</v>
      </c>
      <c r="C6" s="146"/>
      <c r="D6" s="130" t="str">
        <f>IFERROR(C6/C5,"-")</f>
        <v>-</v>
      </c>
      <c r="E6" s="147"/>
      <c r="F6" s="148"/>
    </row>
    <row r="7" spans="1:6" ht="19.5" thickBot="1" x14ac:dyDescent="0.35">
      <c r="A7" s="99"/>
      <c r="B7" s="100" t="s">
        <v>130</v>
      </c>
      <c r="C7" s="101">
        <f>SUM(C5:C6)</f>
        <v>0</v>
      </c>
      <c r="D7" s="102" t="e">
        <f>C7/C4</f>
        <v>#DIV/0!</v>
      </c>
      <c r="E7" s="103"/>
      <c r="F7" s="104"/>
    </row>
    <row r="8" spans="1:6" ht="56.25" customHeight="1" x14ac:dyDescent="0.25">
      <c r="A8" s="93" t="s">
        <v>88</v>
      </c>
      <c r="B8" s="201" t="s">
        <v>77</v>
      </c>
      <c r="C8" s="201"/>
      <c r="D8" s="201"/>
      <c r="E8" s="201"/>
      <c r="F8" s="202"/>
    </row>
    <row r="9" spans="1:6" ht="18.75" x14ac:dyDescent="0.3">
      <c r="A9" s="128" t="s">
        <v>89</v>
      </c>
      <c r="B9" s="136" t="s">
        <v>65</v>
      </c>
      <c r="C9" s="149"/>
      <c r="D9" s="97" t="str">
        <f>IFERROR(C9/(C9+C10),"-")</f>
        <v>-</v>
      </c>
      <c r="E9" s="147"/>
      <c r="F9" s="150"/>
    </row>
    <row r="10" spans="1:6" ht="18.75" x14ac:dyDescent="0.3">
      <c r="A10" s="128" t="s">
        <v>90</v>
      </c>
      <c r="B10" s="136" t="s">
        <v>66</v>
      </c>
      <c r="C10" s="149"/>
      <c r="D10" s="106" t="str">
        <f>IFERROR(C10/(C9+C10),"-")</f>
        <v>-</v>
      </c>
      <c r="E10" s="151"/>
      <c r="F10" s="150"/>
    </row>
    <row r="11" spans="1:6" ht="18.75" x14ac:dyDescent="0.3">
      <c r="A11" s="96"/>
      <c r="B11" s="100" t="s">
        <v>130</v>
      </c>
      <c r="C11" s="101">
        <f>SUM(C9:C10)</f>
        <v>0</v>
      </c>
      <c r="D11" s="102" t="e">
        <f>C11/C6</f>
        <v>#DIV/0!</v>
      </c>
      <c r="E11" s="63"/>
      <c r="F11" s="107"/>
    </row>
    <row r="12" spans="1:6" ht="18.75" x14ac:dyDescent="0.3">
      <c r="A12" s="128" t="s">
        <v>91</v>
      </c>
      <c r="B12" s="152" t="s">
        <v>131</v>
      </c>
      <c r="C12" s="149"/>
      <c r="D12" s="108" t="str">
        <f>IFERROR(C12/($C$12+$C$13+$C$14+$C$15),"-")</f>
        <v>-</v>
      </c>
      <c r="E12" s="147"/>
      <c r="F12" s="150"/>
    </row>
    <row r="13" spans="1:6" ht="18.75" x14ac:dyDescent="0.3">
      <c r="A13" s="128" t="s">
        <v>92</v>
      </c>
      <c r="B13" s="152" t="s">
        <v>132</v>
      </c>
      <c r="C13" s="149"/>
      <c r="D13" s="97" t="str">
        <f>IFERROR(C13/($C$12+$C$13+$C$14+$C$15),"-")</f>
        <v>-</v>
      </c>
      <c r="E13" s="151"/>
      <c r="F13" s="150"/>
    </row>
    <row r="14" spans="1:6" ht="18.75" x14ac:dyDescent="0.3">
      <c r="A14" s="128" t="s">
        <v>93</v>
      </c>
      <c r="B14" s="152" t="s">
        <v>133</v>
      </c>
      <c r="C14" s="149"/>
      <c r="D14" s="97" t="str">
        <f>IFERROR(C14/($C$12+$C$13+$C$14+$C$15),"-")</f>
        <v>-</v>
      </c>
      <c r="E14" s="151"/>
      <c r="F14" s="150"/>
    </row>
    <row r="15" spans="1:6" ht="18.75" x14ac:dyDescent="0.3">
      <c r="A15" s="128" t="s">
        <v>94</v>
      </c>
      <c r="B15" s="152" t="s">
        <v>134</v>
      </c>
      <c r="C15" s="149"/>
      <c r="D15" s="106" t="str">
        <f>IFERROR(C15/($C$12+$C$13+$C$14+$C$15),"-")</f>
        <v>-</v>
      </c>
      <c r="E15" s="151"/>
      <c r="F15" s="150"/>
    </row>
    <row r="16" spans="1:6" ht="18.75" x14ac:dyDescent="0.3">
      <c r="A16" s="109"/>
      <c r="B16" s="110" t="s">
        <v>130</v>
      </c>
      <c r="C16" s="111">
        <f>SUM(C12:C15)</f>
        <v>0</v>
      </c>
      <c r="D16" s="102" t="e">
        <f>C16/C6</f>
        <v>#DIV/0!</v>
      </c>
      <c r="E16" s="62"/>
      <c r="F16" s="112"/>
    </row>
    <row r="17" spans="1:6" ht="18.75" x14ac:dyDescent="0.3">
      <c r="A17" s="128" t="s">
        <v>95</v>
      </c>
      <c r="B17" s="136" t="s">
        <v>78</v>
      </c>
      <c r="C17" s="149"/>
      <c r="D17" s="97" t="str">
        <f>IFERROR(C17/(C9+C10),"-")</f>
        <v>-</v>
      </c>
      <c r="E17" s="151"/>
      <c r="F17" s="148"/>
    </row>
    <row r="18" spans="1:6" ht="18.75" x14ac:dyDescent="0.3">
      <c r="A18" s="128" t="s">
        <v>96</v>
      </c>
      <c r="B18" s="136" t="s">
        <v>79</v>
      </c>
      <c r="C18" s="149"/>
      <c r="D18" s="97" t="str">
        <f>IFERROR(C18/(C9+C10),"-")</f>
        <v>-</v>
      </c>
      <c r="E18" s="151"/>
      <c r="F18" s="148"/>
    </row>
    <row r="19" spans="1:6" ht="19.5" thickBot="1" x14ac:dyDescent="0.35">
      <c r="A19" s="99"/>
      <c r="B19" s="114" t="s">
        <v>130</v>
      </c>
      <c r="C19" s="101">
        <f>SUM(C17:C18)</f>
        <v>0</v>
      </c>
      <c r="D19" s="115" t="e">
        <f>C19/C11</f>
        <v>#DIV/0!</v>
      </c>
      <c r="E19" s="103"/>
      <c r="F19" s="104"/>
    </row>
    <row r="20" spans="1:6" ht="37.5" customHeight="1" x14ac:dyDescent="0.25">
      <c r="A20" s="93" t="s">
        <v>97</v>
      </c>
      <c r="B20" s="201" t="s">
        <v>67</v>
      </c>
      <c r="C20" s="201"/>
      <c r="D20" s="201"/>
      <c r="E20" s="201"/>
      <c r="F20" s="202"/>
    </row>
    <row r="21" spans="1:6" ht="18.75" x14ac:dyDescent="0.3">
      <c r="A21" s="128" t="s">
        <v>98</v>
      </c>
      <c r="B21" s="136" t="s">
        <v>68</v>
      </c>
      <c r="C21" s="149"/>
      <c r="D21" s="97" t="str">
        <f>IFERROR(C21/($C$21+$C$22+$C$23+$C$24),"-")</f>
        <v>-</v>
      </c>
      <c r="E21" s="151"/>
      <c r="F21" s="148"/>
    </row>
    <row r="22" spans="1:6" ht="18.75" x14ac:dyDescent="0.3">
      <c r="A22" s="128" t="s">
        <v>99</v>
      </c>
      <c r="B22" s="136" t="s">
        <v>69</v>
      </c>
      <c r="C22" s="149"/>
      <c r="D22" s="97" t="str">
        <f>IFERROR(C22/($C$21+$C$22+$C$23+$C$24),"-")</f>
        <v>-</v>
      </c>
      <c r="E22" s="151"/>
      <c r="F22" s="148"/>
    </row>
    <row r="23" spans="1:6" ht="18.75" x14ac:dyDescent="0.3">
      <c r="A23" s="128" t="s">
        <v>100</v>
      </c>
      <c r="B23" s="136" t="s">
        <v>70</v>
      </c>
      <c r="C23" s="149"/>
      <c r="D23" s="97" t="str">
        <f>IFERROR(C23/($C$21+$C$22+$C$23+$C$24),"-")</f>
        <v>-</v>
      </c>
      <c r="E23" s="151"/>
      <c r="F23" s="148"/>
    </row>
    <row r="24" spans="1:6" ht="18.75" x14ac:dyDescent="0.3">
      <c r="A24" s="128" t="s">
        <v>101</v>
      </c>
      <c r="B24" s="136" t="s">
        <v>71</v>
      </c>
      <c r="C24" s="149"/>
      <c r="D24" s="97" t="str">
        <f>IFERROR(C24/($C$21+$C$22+$C$23+$C$24),"-")</f>
        <v>-</v>
      </c>
      <c r="E24" s="151"/>
      <c r="F24" s="148"/>
    </row>
    <row r="25" spans="1:6" ht="19.5" thickBot="1" x14ac:dyDescent="0.35">
      <c r="A25" s="99"/>
      <c r="B25" s="114" t="s">
        <v>130</v>
      </c>
      <c r="C25" s="101">
        <f>SUM(C21:C24)</f>
        <v>0</v>
      </c>
      <c r="D25" s="102" t="e">
        <f>C25/C6</f>
        <v>#DIV/0!</v>
      </c>
      <c r="E25" s="103"/>
      <c r="F25" s="104"/>
    </row>
    <row r="26" spans="1:6" ht="37.5" customHeight="1" x14ac:dyDescent="0.25">
      <c r="A26" s="93" t="s">
        <v>102</v>
      </c>
      <c r="B26" s="201" t="s">
        <v>72</v>
      </c>
      <c r="C26" s="201"/>
      <c r="D26" s="201"/>
      <c r="E26" s="201"/>
      <c r="F26" s="202"/>
    </row>
    <row r="27" spans="1:6" ht="18.75" x14ac:dyDescent="0.3">
      <c r="A27" s="128" t="s">
        <v>103</v>
      </c>
      <c r="B27" s="136" t="s">
        <v>73</v>
      </c>
      <c r="C27" s="149"/>
      <c r="D27" s="97" t="str">
        <f>IFERROR(C27/($C$27+$C$28+$C$29+$C$30),"-")</f>
        <v>-</v>
      </c>
      <c r="E27" s="151"/>
      <c r="F27" s="148"/>
    </row>
    <row r="28" spans="1:6" ht="18.75" x14ac:dyDescent="0.3">
      <c r="A28" s="128" t="s">
        <v>104</v>
      </c>
      <c r="B28" s="136" t="s">
        <v>74</v>
      </c>
      <c r="C28" s="149"/>
      <c r="D28" s="97" t="str">
        <f>IFERROR(C28/($C$27+$C$28+$C$29+$C$30),"-")</f>
        <v>-</v>
      </c>
      <c r="E28" s="151"/>
      <c r="F28" s="148"/>
    </row>
    <row r="29" spans="1:6" ht="18.75" x14ac:dyDescent="0.3">
      <c r="A29" s="128" t="s">
        <v>105</v>
      </c>
      <c r="B29" s="136" t="s">
        <v>75</v>
      </c>
      <c r="C29" s="149"/>
      <c r="D29" s="97" t="str">
        <f>IFERROR(C29/($C$27+$C$28+$C$29+$C$30),"-")</f>
        <v>-</v>
      </c>
      <c r="E29" s="151"/>
      <c r="F29" s="148"/>
    </row>
    <row r="30" spans="1:6" ht="18.75" x14ac:dyDescent="0.3">
      <c r="A30" s="128" t="s">
        <v>106</v>
      </c>
      <c r="B30" s="136" t="s">
        <v>76</v>
      </c>
      <c r="C30" s="149"/>
      <c r="D30" s="97" t="str">
        <f>IFERROR(C30/($C$27+$C$28+$C$29+$C$30),"-")</f>
        <v>-</v>
      </c>
      <c r="E30" s="151"/>
      <c r="F30" s="148"/>
    </row>
    <row r="31" spans="1:6" ht="19.5" thickBot="1" x14ac:dyDescent="0.35">
      <c r="A31" s="96"/>
      <c r="B31" s="137" t="s">
        <v>130</v>
      </c>
      <c r="C31" s="101">
        <f>SUM(C27:C30)</f>
        <v>0</v>
      </c>
      <c r="D31" s="102" t="e">
        <f>C31/C6</f>
        <v>#DIV/0!</v>
      </c>
      <c r="E31" s="113"/>
      <c r="F31" s="98"/>
    </row>
    <row r="32" spans="1:6" ht="37.5" customHeight="1" x14ac:dyDescent="0.3">
      <c r="A32" s="142" t="s">
        <v>107</v>
      </c>
      <c r="B32" s="143" t="s">
        <v>263</v>
      </c>
      <c r="C32" s="153"/>
      <c r="D32" s="116" t="s">
        <v>264</v>
      </c>
      <c r="E32" s="154"/>
      <c r="F32" s="155"/>
    </row>
    <row r="33" spans="1:6" ht="19.5" thickBot="1" x14ac:dyDescent="0.35">
      <c r="A33" s="99"/>
      <c r="B33" s="117"/>
      <c r="C33" s="118"/>
      <c r="D33" s="118"/>
      <c r="E33" s="103"/>
      <c r="F33" s="104"/>
    </row>
    <row r="34" spans="1:6" ht="18.75" x14ac:dyDescent="0.3">
      <c r="A34" s="142" t="s">
        <v>108</v>
      </c>
      <c r="B34" s="143" t="s">
        <v>266</v>
      </c>
      <c r="C34" s="156"/>
      <c r="D34" s="119" t="s">
        <v>264</v>
      </c>
      <c r="E34" s="94"/>
      <c r="F34" s="95"/>
    </row>
    <row r="35" spans="1:6" ht="18.75" x14ac:dyDescent="0.3">
      <c r="A35" s="144" t="s">
        <v>109</v>
      </c>
      <c r="B35" s="138" t="s">
        <v>267</v>
      </c>
      <c r="C35" s="149"/>
      <c r="D35" s="105" t="s">
        <v>265</v>
      </c>
      <c r="E35" s="113"/>
      <c r="F35" s="98"/>
    </row>
    <row r="36" spans="1:6" ht="19.5" thickBot="1" x14ac:dyDescent="0.35">
      <c r="A36" s="99"/>
      <c r="B36" s="117"/>
      <c r="C36" s="118"/>
      <c r="D36" s="118"/>
      <c r="E36" s="103"/>
      <c r="F36" s="104"/>
    </row>
    <row r="37" spans="1:6" ht="37.5" x14ac:dyDescent="0.3">
      <c r="A37" s="140" t="s">
        <v>110</v>
      </c>
      <c r="B37" s="141" t="s">
        <v>268</v>
      </c>
      <c r="C37" s="159"/>
      <c r="D37" s="120" t="s">
        <v>270</v>
      </c>
      <c r="E37" s="157"/>
      <c r="F37" s="158"/>
    </row>
    <row r="38" spans="1:6" ht="37.5" x14ac:dyDescent="0.3">
      <c r="A38" s="128" t="s">
        <v>111</v>
      </c>
      <c r="B38" s="138" t="s">
        <v>271</v>
      </c>
      <c r="C38" s="160"/>
      <c r="D38" s="120" t="s">
        <v>270</v>
      </c>
      <c r="E38" s="147"/>
      <c r="F38" s="148"/>
    </row>
    <row r="39" spans="1:6" ht="19.5" thickBot="1" x14ac:dyDescent="0.35">
      <c r="A39" s="99"/>
      <c r="B39" s="117"/>
      <c r="C39" s="121"/>
      <c r="D39" s="121"/>
      <c r="E39" s="103"/>
      <c r="F39" s="104"/>
    </row>
    <row r="40" spans="1:6" ht="37.5" customHeight="1" x14ac:dyDescent="0.25">
      <c r="A40" s="93" t="s">
        <v>112</v>
      </c>
      <c r="B40" s="201" t="s">
        <v>80</v>
      </c>
      <c r="C40" s="201"/>
      <c r="D40" s="201"/>
      <c r="E40" s="201"/>
      <c r="F40" s="202"/>
    </row>
    <row r="41" spans="1:6" ht="18.75" x14ac:dyDescent="0.3">
      <c r="A41" s="128" t="s">
        <v>113</v>
      </c>
      <c r="B41" s="139" t="s">
        <v>81</v>
      </c>
      <c r="C41" s="149"/>
      <c r="D41" s="97" t="str">
        <f>IFERROR(C41/($C$41+$C$42+$C$43+$C$44),"-")</f>
        <v>-</v>
      </c>
      <c r="E41" s="151"/>
      <c r="F41" s="148"/>
    </row>
    <row r="42" spans="1:6" ht="18.75" x14ac:dyDescent="0.3">
      <c r="A42" s="128" t="s">
        <v>114</v>
      </c>
      <c r="B42" s="139" t="s">
        <v>82</v>
      </c>
      <c r="C42" s="149"/>
      <c r="D42" s="97" t="str">
        <f>IFERROR(C42/($C$41+$C$42+$C$43+$C$44),"-")</f>
        <v>-</v>
      </c>
      <c r="E42" s="151"/>
      <c r="F42" s="148"/>
    </row>
    <row r="43" spans="1:6" ht="18.75" x14ac:dyDescent="0.3">
      <c r="A43" s="128" t="s">
        <v>115</v>
      </c>
      <c r="B43" s="139" t="s">
        <v>269</v>
      </c>
      <c r="C43" s="149"/>
      <c r="D43" s="97" t="str">
        <f>IFERROR(C43/($C$41+$C$42+$C$43+$C$44),"-")</f>
        <v>-</v>
      </c>
      <c r="E43" s="151"/>
      <c r="F43" s="148"/>
    </row>
    <row r="44" spans="1:6" ht="18.75" x14ac:dyDescent="0.3">
      <c r="A44" s="128" t="s">
        <v>116</v>
      </c>
      <c r="B44" s="139" t="s">
        <v>83</v>
      </c>
      <c r="C44" s="149"/>
      <c r="D44" s="97" t="str">
        <f>IFERROR(C44/($C$41+$C$42+$C$43+$C$44),"-")</f>
        <v>-</v>
      </c>
      <c r="E44" s="151"/>
      <c r="F44" s="148"/>
    </row>
    <row r="45" spans="1:6" ht="19.5" thickBot="1" x14ac:dyDescent="0.35">
      <c r="A45" s="99"/>
      <c r="B45" s="114" t="s">
        <v>130</v>
      </c>
      <c r="C45" s="122">
        <f>SUM(C41:C44)</f>
        <v>0</v>
      </c>
      <c r="D45" s="127" t="e">
        <f>C45/C6</f>
        <v>#DIV/0!</v>
      </c>
      <c r="E45" s="103"/>
      <c r="F45" s="104"/>
    </row>
    <row r="46" spans="1:6" ht="18.75" x14ac:dyDescent="0.25">
      <c r="A46" s="123"/>
      <c r="B46" s="124"/>
      <c r="C46" s="125"/>
      <c r="D46" s="125"/>
      <c r="E46" s="126"/>
      <c r="F46" s="125"/>
    </row>
  </sheetData>
  <sheetProtection algorithmName="SHA-512" hashValue="VbkeOHGrv0q5w6kgNJM7AroccIpuGkTRxZn2+LsZa291fADNgAcI8WHQXN3k44IFXAiH09AljXfnPjwo4uEVEg==" saltValue="cHnAyJYsK2v+0517N52Eeg==" spinCount="100000" sheet="1" objects="1" scenarios="1" selectLockedCells="1"/>
  <mergeCells count="6">
    <mergeCell ref="B40:F40"/>
    <mergeCell ref="A1:F1"/>
    <mergeCell ref="A2:F2"/>
    <mergeCell ref="B8:F8"/>
    <mergeCell ref="B20:F20"/>
    <mergeCell ref="B26:F26"/>
  </mergeCells>
  <conditionalFormatting sqref="C11">
    <cfRule type="cellIs" dxfId="38" priority="37" operator="equal">
      <formula>$C$6</formula>
    </cfRule>
    <cfRule type="cellIs" dxfId="37" priority="38" operator="lessThan">
      <formula>$C$6</formula>
    </cfRule>
    <cfRule type="cellIs" dxfId="36" priority="39" operator="greaterThan">
      <formula>$C$6</formula>
    </cfRule>
  </conditionalFormatting>
  <conditionalFormatting sqref="C16">
    <cfRule type="cellIs" dxfId="35" priority="34" operator="equal">
      <formula>$C$6</formula>
    </cfRule>
    <cfRule type="cellIs" dxfId="34" priority="35" operator="lessThan">
      <formula>$C$6</formula>
    </cfRule>
    <cfRule type="cellIs" dxfId="33" priority="36" operator="greaterThan">
      <formula>$C$6</formula>
    </cfRule>
  </conditionalFormatting>
  <conditionalFormatting sqref="C19">
    <cfRule type="cellIs" dxfId="32" priority="31" operator="equal">
      <formula>$C$6</formula>
    </cfRule>
    <cfRule type="cellIs" dxfId="31" priority="32" operator="lessThan">
      <formula>$C$6</formula>
    </cfRule>
    <cfRule type="cellIs" dxfId="30" priority="33" operator="greaterThan">
      <formula>$C$6</formula>
    </cfRule>
  </conditionalFormatting>
  <conditionalFormatting sqref="C25">
    <cfRule type="cellIs" dxfId="29" priority="28" operator="equal">
      <formula>$C$6</formula>
    </cfRule>
    <cfRule type="cellIs" dxfId="28" priority="29" operator="lessThan">
      <formula>$C$6</formula>
    </cfRule>
    <cfRule type="cellIs" dxfId="27" priority="30" operator="greaterThan">
      <formula>$C$6</formula>
    </cfRule>
  </conditionalFormatting>
  <conditionalFormatting sqref="C31">
    <cfRule type="cellIs" dxfId="26" priority="25" operator="equal">
      <formula>$C$6</formula>
    </cfRule>
    <cfRule type="cellIs" dxfId="25" priority="26" operator="lessThan">
      <formula>$C$6</formula>
    </cfRule>
    <cfRule type="cellIs" dxfId="24" priority="27" operator="greaterThan">
      <formula>$C$6</formula>
    </cfRule>
  </conditionalFormatting>
  <conditionalFormatting sqref="C45">
    <cfRule type="cellIs" dxfId="23" priority="22" operator="equal">
      <formula>$C$6</formula>
    </cfRule>
    <cfRule type="cellIs" dxfId="22" priority="23" operator="lessThan">
      <formula>$C$6</formula>
    </cfRule>
    <cfRule type="cellIs" dxfId="21" priority="24" operator="greaterThan">
      <formula>$C$6</formula>
    </cfRule>
  </conditionalFormatting>
  <conditionalFormatting sqref="D11">
    <cfRule type="cellIs" dxfId="20" priority="19" operator="equal">
      <formula>1</formula>
    </cfRule>
    <cfRule type="cellIs" dxfId="19" priority="20" operator="lessThan">
      <formula>1</formula>
    </cfRule>
    <cfRule type="cellIs" dxfId="18" priority="21" operator="greaterThan">
      <formula>1</formula>
    </cfRule>
  </conditionalFormatting>
  <conditionalFormatting sqref="D16">
    <cfRule type="cellIs" dxfId="17" priority="16" operator="equal">
      <formula>1</formula>
    </cfRule>
    <cfRule type="cellIs" dxfId="16" priority="17" operator="lessThan">
      <formula>1</formula>
    </cfRule>
    <cfRule type="cellIs" dxfId="15" priority="18" operator="greaterThan">
      <formula>1</formula>
    </cfRule>
  </conditionalFormatting>
  <conditionalFormatting sqref="D25">
    <cfRule type="cellIs" dxfId="14" priority="13" operator="equal">
      <formula>1</formula>
    </cfRule>
    <cfRule type="cellIs" dxfId="13" priority="14" operator="lessThan">
      <formula>1</formula>
    </cfRule>
    <cfRule type="cellIs" dxfId="12" priority="15" operator="greaterThan">
      <formula>1</formula>
    </cfRule>
  </conditionalFormatting>
  <conditionalFormatting sqref="D31">
    <cfRule type="cellIs" dxfId="11" priority="10" operator="equal">
      <formula>1</formula>
    </cfRule>
    <cfRule type="cellIs" dxfId="10" priority="11" operator="lessThan">
      <formula>1</formula>
    </cfRule>
    <cfRule type="cellIs" dxfId="9" priority="12" operator="greaterThan">
      <formula>1</formula>
    </cfRule>
  </conditionalFormatting>
  <conditionalFormatting sqref="D45">
    <cfRule type="cellIs" dxfId="8" priority="7" operator="equal">
      <formula>1</formula>
    </cfRule>
    <cfRule type="cellIs" dxfId="7" priority="8" operator="lessThan">
      <formula>1</formula>
    </cfRule>
    <cfRule type="cellIs" dxfId="6" priority="9" operator="greaterThan">
      <formula>1</formula>
    </cfRule>
  </conditionalFormatting>
  <conditionalFormatting sqref="C7">
    <cfRule type="cellIs" dxfId="5" priority="4" operator="equal">
      <formula>$C$6</formula>
    </cfRule>
    <cfRule type="cellIs" dxfId="4" priority="5" operator="lessThan">
      <formula>$C$6</formula>
    </cfRule>
    <cfRule type="cellIs" dxfId="3" priority="6" operator="greaterThan">
      <formula>$C$6</formula>
    </cfRule>
  </conditionalFormatting>
  <conditionalFormatting sqref="D7">
    <cfRule type="cellIs" dxfId="2" priority="1" operator="equal">
      <formula>1</formula>
    </cfRule>
    <cfRule type="cellIs" dxfId="1" priority="2" operator="lessThan">
      <formula>1</formula>
    </cfRule>
    <cfRule type="cellIs" dxfId="0" priority="3" operator="greaterThan">
      <formula>1</formula>
    </cfRule>
  </conditionalFormatting>
  <pageMargins left="0.7" right="0.7" top="0.75" bottom="0.75" header="0.3" footer="0.3"/>
  <pageSetup paperSize="9" scale="33" orientation="landscape" r:id="rId1"/>
  <ignoredErrors>
    <ignoredError sqref="C7"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X60"/>
  <sheetViews>
    <sheetView view="pageBreakPreview" zoomScale="50" zoomScaleNormal="30" zoomScaleSheetLayoutView="50" workbookViewId="0">
      <selection activeCell="M4" sqref="M4:Q4"/>
    </sheetView>
  </sheetViews>
  <sheetFormatPr defaultRowHeight="15" x14ac:dyDescent="0.25"/>
  <cols>
    <col min="1" max="1" width="28.5703125" style="52" customWidth="1"/>
    <col min="2" max="2" width="20.5703125" style="52" bestFit="1" customWidth="1"/>
    <col min="3" max="3" width="21" style="52" bestFit="1" customWidth="1"/>
    <col min="4" max="4" width="11.85546875" style="52" bestFit="1" customWidth="1"/>
    <col min="5" max="19" width="9.140625" style="52"/>
    <col min="20" max="20" width="0.28515625" style="52" customWidth="1"/>
    <col min="21" max="24" width="9.140625" style="52" hidden="1" customWidth="1"/>
    <col min="25" max="16384" width="9.140625" style="52"/>
  </cols>
  <sheetData>
    <row r="1" spans="1:19" ht="23.25" customHeight="1" x14ac:dyDescent="0.25">
      <c r="A1" s="198" t="s">
        <v>261</v>
      </c>
      <c r="B1" s="198"/>
      <c r="C1" s="198"/>
      <c r="D1" s="198"/>
      <c r="E1" s="198"/>
      <c r="F1" s="198"/>
      <c r="G1" s="198"/>
      <c r="H1" s="198"/>
      <c r="I1" s="198"/>
      <c r="J1" s="198"/>
      <c r="K1" s="198"/>
      <c r="L1" s="198"/>
      <c r="M1" s="198"/>
      <c r="N1" s="198"/>
      <c r="O1" s="198"/>
      <c r="P1" s="198"/>
      <c r="Q1" s="198"/>
      <c r="R1" s="198"/>
      <c r="S1" s="198"/>
    </row>
    <row r="2" spans="1:19" ht="23.25" customHeight="1" x14ac:dyDescent="0.25">
      <c r="A2" s="90"/>
      <c r="B2" s="90"/>
      <c r="C2" s="90"/>
      <c r="D2" s="90"/>
      <c r="E2" s="90"/>
      <c r="F2" s="90"/>
      <c r="G2" s="90"/>
      <c r="H2" s="90"/>
      <c r="I2" s="90"/>
      <c r="J2" s="90"/>
      <c r="K2" s="90"/>
      <c r="L2" s="90"/>
      <c r="M2" s="90"/>
      <c r="N2" s="90"/>
      <c r="O2" s="90"/>
      <c r="P2" s="90"/>
      <c r="Q2" s="90"/>
      <c r="R2" s="90"/>
      <c r="S2" s="90"/>
    </row>
    <row r="3" spans="1:19" ht="23.25" customHeight="1" x14ac:dyDescent="0.25">
      <c r="A3" s="91" t="s">
        <v>157</v>
      </c>
      <c r="B3" s="203">
        <f>'INPUT-Checklist'!F4</f>
        <v>0</v>
      </c>
      <c r="C3" s="203"/>
      <c r="D3" s="203"/>
      <c r="E3" s="203"/>
      <c r="F3" s="203"/>
      <c r="G3" s="90"/>
      <c r="H3" s="91" t="s">
        <v>158</v>
      </c>
      <c r="I3" s="91"/>
      <c r="J3" s="90"/>
      <c r="K3" s="90"/>
      <c r="L3" s="90"/>
      <c r="M3" s="203">
        <f>'INPUT-Checklist'!F7</f>
        <v>0</v>
      </c>
      <c r="N3" s="203"/>
      <c r="O3" s="203"/>
      <c r="P3" s="203"/>
      <c r="Q3" s="203"/>
      <c r="R3" s="90"/>
      <c r="S3" s="90"/>
    </row>
    <row r="4" spans="1:19" ht="23.25" customHeight="1" x14ac:dyDescent="0.25">
      <c r="A4" s="91" t="s">
        <v>156</v>
      </c>
      <c r="B4" s="203">
        <f>'INPUT-Checklist'!F5</f>
        <v>0</v>
      </c>
      <c r="C4" s="203"/>
      <c r="D4" s="203"/>
      <c r="E4" s="203"/>
      <c r="F4" s="203"/>
      <c r="G4" s="90"/>
      <c r="H4" s="91" t="s">
        <v>153</v>
      </c>
      <c r="I4" s="91"/>
      <c r="J4" s="90"/>
      <c r="K4" s="90"/>
      <c r="L4" s="90"/>
      <c r="M4" s="203">
        <f>'INPUT-Checklist'!F8</f>
        <v>0</v>
      </c>
      <c r="N4" s="203"/>
      <c r="O4" s="203"/>
      <c r="P4" s="203"/>
      <c r="Q4" s="203"/>
      <c r="R4" s="90"/>
      <c r="S4" s="90"/>
    </row>
    <row r="5" spans="1:19" ht="23.25" customHeight="1" x14ac:dyDescent="0.25">
      <c r="A5" s="91" t="s">
        <v>148</v>
      </c>
      <c r="B5" s="203">
        <f>'INPUT-Checklist'!F6</f>
        <v>0</v>
      </c>
      <c r="C5" s="203"/>
      <c r="D5" s="203"/>
      <c r="E5" s="203"/>
      <c r="F5" s="203"/>
      <c r="G5" s="90"/>
      <c r="H5" s="91" t="s">
        <v>154</v>
      </c>
      <c r="I5" s="91"/>
      <c r="J5" s="90"/>
      <c r="K5" s="90"/>
      <c r="L5" s="90"/>
      <c r="M5" s="203">
        <f>'INPUT-Checklist'!F9</f>
        <v>0</v>
      </c>
      <c r="N5" s="203"/>
      <c r="O5" s="203"/>
      <c r="P5" s="203"/>
      <c r="Q5" s="203"/>
      <c r="R5" s="90"/>
      <c r="S5" s="90"/>
    </row>
    <row r="6" spans="1:19" ht="23.25" customHeight="1" x14ac:dyDescent="0.25">
      <c r="A6" s="90"/>
      <c r="B6" s="90"/>
      <c r="C6" s="90"/>
      <c r="D6" s="90"/>
      <c r="E6" s="90"/>
      <c r="F6" s="90"/>
      <c r="G6" s="90"/>
      <c r="H6" s="90"/>
      <c r="I6" s="90"/>
      <c r="J6" s="90"/>
      <c r="K6" s="90"/>
      <c r="L6" s="90"/>
      <c r="M6" s="90"/>
      <c r="N6" s="90"/>
      <c r="O6" s="90"/>
      <c r="P6" s="90"/>
      <c r="Q6" s="90"/>
      <c r="R6" s="90"/>
      <c r="S6" s="90"/>
    </row>
    <row r="7" spans="1:19" ht="23.25" x14ac:dyDescent="0.25">
      <c r="A7" s="90"/>
      <c r="B7" s="90"/>
      <c r="C7" s="90"/>
      <c r="D7" s="90"/>
      <c r="E7" s="90"/>
      <c r="F7" s="90"/>
      <c r="G7" s="90"/>
      <c r="H7" s="90"/>
      <c r="I7" s="90"/>
      <c r="J7" s="90"/>
      <c r="K7" s="90"/>
      <c r="L7" s="90"/>
      <c r="M7" s="90"/>
      <c r="N7" s="90"/>
      <c r="O7" s="90"/>
      <c r="P7" s="90"/>
      <c r="Q7" s="90"/>
      <c r="R7" s="90"/>
      <c r="S7" s="90"/>
    </row>
    <row r="8" spans="1:19" ht="23.25" x14ac:dyDescent="0.25">
      <c r="A8" s="90"/>
      <c r="B8" s="90"/>
      <c r="C8" s="90"/>
      <c r="D8" s="90"/>
      <c r="E8" s="90"/>
      <c r="F8" s="90"/>
      <c r="G8" s="90"/>
      <c r="H8" s="90"/>
      <c r="I8" s="90"/>
      <c r="J8" s="90"/>
      <c r="K8" s="90"/>
      <c r="L8" s="90"/>
      <c r="M8" s="90"/>
      <c r="N8" s="90"/>
      <c r="O8" s="90"/>
      <c r="P8" s="90"/>
      <c r="Q8" s="90"/>
      <c r="R8" s="90"/>
      <c r="S8" s="90"/>
    </row>
    <row r="9" spans="1:19" ht="23.25" x14ac:dyDescent="0.25">
      <c r="A9" s="90"/>
      <c r="B9" s="90"/>
      <c r="C9" s="90"/>
      <c r="D9" s="90"/>
      <c r="E9" s="90"/>
      <c r="F9" s="90"/>
      <c r="G9" s="90"/>
      <c r="H9" s="90"/>
      <c r="I9" s="90"/>
      <c r="J9" s="90"/>
      <c r="K9" s="90"/>
      <c r="L9" s="90"/>
      <c r="M9" s="90"/>
      <c r="N9" s="90"/>
      <c r="O9" s="90"/>
      <c r="P9" s="90"/>
      <c r="Q9" s="90"/>
      <c r="R9" s="90"/>
      <c r="S9" s="90"/>
    </row>
    <row r="10" spans="1:19" ht="23.25" x14ac:dyDescent="0.25">
      <c r="A10" s="92"/>
      <c r="B10" s="92" t="s">
        <v>126</v>
      </c>
      <c r="C10" s="92" t="s">
        <v>127</v>
      </c>
      <c r="D10" s="92" t="s">
        <v>128</v>
      </c>
      <c r="E10" s="92"/>
      <c r="F10" s="90"/>
      <c r="G10" s="90"/>
      <c r="H10" s="90"/>
      <c r="I10" s="90"/>
      <c r="J10" s="90"/>
      <c r="K10" s="90"/>
      <c r="L10" s="90"/>
      <c r="M10" s="90"/>
      <c r="N10" s="90"/>
      <c r="O10" s="90"/>
      <c r="P10" s="90"/>
      <c r="Q10" s="90"/>
      <c r="R10" s="90"/>
      <c r="S10" s="90"/>
    </row>
    <row r="11" spans="1:19" ht="23.25" x14ac:dyDescent="0.25">
      <c r="A11" s="92" t="s">
        <v>0</v>
      </c>
      <c r="B11" s="92">
        <f>0-C11</f>
        <v>-15</v>
      </c>
      <c r="C11" s="92">
        <f>COUNTA('INPUT-Checklist'!A16:A17)*7.5</f>
        <v>15</v>
      </c>
      <c r="D11" s="92">
        <f>'INPUT-Checklist'!C4</f>
        <v>0</v>
      </c>
      <c r="E11" s="92"/>
      <c r="F11" s="90"/>
      <c r="G11" s="90"/>
      <c r="H11" s="90"/>
      <c r="I11" s="90"/>
      <c r="J11" s="90"/>
      <c r="K11" s="90"/>
      <c r="L11" s="90"/>
      <c r="M11" s="90"/>
      <c r="N11" s="90"/>
      <c r="O11" s="90"/>
      <c r="P11" s="90"/>
      <c r="Q11" s="90"/>
      <c r="R11" s="90"/>
      <c r="S11" s="90"/>
    </row>
    <row r="12" spans="1:19" ht="23.25" x14ac:dyDescent="0.25">
      <c r="A12" s="92" t="s">
        <v>2</v>
      </c>
      <c r="B12" s="92">
        <f t="shared" ref="B12:B18" si="0">0-C12</f>
        <v>-15</v>
      </c>
      <c r="C12" s="92">
        <f>COUNTA('INPUT-Checklist'!A19:A20)*7.5</f>
        <v>15</v>
      </c>
      <c r="D12" s="92">
        <f>'INPUT-Checklist'!C5</f>
        <v>0</v>
      </c>
      <c r="E12" s="92"/>
      <c r="F12" s="90"/>
      <c r="G12" s="90"/>
      <c r="H12" s="90"/>
      <c r="I12" s="90"/>
      <c r="J12" s="90"/>
      <c r="K12" s="90"/>
      <c r="L12" s="90"/>
      <c r="M12" s="90"/>
      <c r="N12" s="90"/>
      <c r="O12" s="90"/>
      <c r="P12" s="90"/>
      <c r="Q12" s="90"/>
      <c r="R12" s="90"/>
      <c r="S12" s="90"/>
    </row>
    <row r="13" spans="1:19" ht="23.25" x14ac:dyDescent="0.25">
      <c r="A13" s="92" t="s">
        <v>129</v>
      </c>
      <c r="B13" s="92">
        <f t="shared" si="0"/>
        <v>-82.5</v>
      </c>
      <c r="C13" s="92">
        <f>COUNTA('INPUT-Checklist'!A22:A32)*7.5</f>
        <v>82.5</v>
      </c>
      <c r="D13" s="92">
        <f>'INPUT-Checklist'!C6</f>
        <v>0</v>
      </c>
      <c r="E13" s="92"/>
      <c r="F13" s="90"/>
      <c r="G13" s="90"/>
      <c r="H13" s="90"/>
      <c r="I13" s="90"/>
      <c r="J13" s="90"/>
      <c r="K13" s="90"/>
      <c r="L13" s="90"/>
      <c r="M13" s="90"/>
      <c r="N13" s="90"/>
      <c r="O13" s="90"/>
      <c r="P13" s="90"/>
      <c r="Q13" s="90"/>
      <c r="R13" s="90"/>
      <c r="S13" s="90"/>
    </row>
    <row r="14" spans="1:19" ht="23.25" x14ac:dyDescent="0.25">
      <c r="A14" s="92" t="s">
        <v>3</v>
      </c>
      <c r="B14" s="92">
        <f t="shared" si="0"/>
        <v>-22.5</v>
      </c>
      <c r="C14" s="92">
        <f>COUNTA('INPUT-Checklist'!A34:A36)*7.5</f>
        <v>22.5</v>
      </c>
      <c r="D14" s="92">
        <f>'INPUT-Checklist'!C7</f>
        <v>0</v>
      </c>
      <c r="E14" s="92"/>
      <c r="F14" s="90"/>
      <c r="G14" s="90"/>
      <c r="H14" s="90"/>
      <c r="I14" s="90"/>
      <c r="J14" s="90"/>
      <c r="K14" s="90"/>
      <c r="L14" s="90"/>
      <c r="M14" s="90"/>
      <c r="N14" s="90"/>
      <c r="O14" s="90"/>
      <c r="P14" s="90"/>
      <c r="Q14" s="90"/>
      <c r="R14" s="90"/>
      <c r="S14" s="90"/>
    </row>
    <row r="15" spans="1:19" ht="23.25" x14ac:dyDescent="0.25">
      <c r="A15" s="92" t="s">
        <v>1</v>
      </c>
      <c r="B15" s="92">
        <f t="shared" si="0"/>
        <v>-52.5</v>
      </c>
      <c r="C15" s="92">
        <f>COUNTA('INPUT-Checklist'!A38:A44)*7.5</f>
        <v>52.5</v>
      </c>
      <c r="D15" s="92">
        <f>'INPUT-Checklist'!C8</f>
        <v>0</v>
      </c>
      <c r="E15" s="92"/>
      <c r="F15" s="90"/>
      <c r="G15" s="90"/>
      <c r="H15" s="90"/>
      <c r="I15" s="90"/>
      <c r="J15" s="90"/>
      <c r="K15" s="90"/>
      <c r="L15" s="90"/>
      <c r="M15" s="90"/>
      <c r="N15" s="90"/>
      <c r="O15" s="90"/>
      <c r="P15" s="90"/>
      <c r="Q15" s="90"/>
      <c r="R15" s="90"/>
      <c r="S15" s="90"/>
    </row>
    <row r="16" spans="1:19" ht="23.25" x14ac:dyDescent="0.25">
      <c r="A16" s="92" t="s">
        <v>4</v>
      </c>
      <c r="B16" s="92">
        <f t="shared" si="0"/>
        <v>-67.5</v>
      </c>
      <c r="C16" s="92">
        <f>COUNTA('INPUT-Checklist'!A46:A54)*7.5</f>
        <v>67.5</v>
      </c>
      <c r="D16" s="92">
        <f>'INPUT-Checklist'!C9</f>
        <v>0</v>
      </c>
      <c r="E16" s="92"/>
      <c r="F16" s="90"/>
      <c r="G16" s="90"/>
      <c r="H16" s="90"/>
      <c r="I16" s="90"/>
      <c r="J16" s="90"/>
      <c r="K16" s="90"/>
      <c r="L16" s="90"/>
      <c r="M16" s="90"/>
      <c r="N16" s="90"/>
      <c r="O16" s="90"/>
      <c r="P16" s="90"/>
      <c r="Q16" s="90"/>
      <c r="R16" s="90"/>
      <c r="S16" s="90"/>
    </row>
    <row r="17" spans="1:19" ht="23.25" x14ac:dyDescent="0.25">
      <c r="A17" s="92" t="s">
        <v>5</v>
      </c>
      <c r="B17" s="92">
        <f t="shared" si="0"/>
        <v>-37.5</v>
      </c>
      <c r="C17" s="92">
        <f>COUNTA('INPUT-Checklist'!A56:A60)*7.5</f>
        <v>37.5</v>
      </c>
      <c r="D17" s="92">
        <f>'INPUT-Checklist'!C10</f>
        <v>0</v>
      </c>
      <c r="E17" s="92"/>
      <c r="F17" s="90"/>
      <c r="G17" s="90"/>
      <c r="H17" s="90"/>
      <c r="I17" s="90"/>
      <c r="J17" s="90"/>
      <c r="K17" s="90"/>
      <c r="L17" s="90"/>
      <c r="M17" s="90"/>
      <c r="N17" s="90"/>
      <c r="O17" s="90"/>
      <c r="P17" s="90"/>
      <c r="Q17" s="90"/>
      <c r="R17" s="90"/>
      <c r="S17" s="90"/>
    </row>
    <row r="18" spans="1:19" ht="23.25" x14ac:dyDescent="0.25">
      <c r="A18" s="92" t="s">
        <v>123</v>
      </c>
      <c r="B18" s="92">
        <f t="shared" si="0"/>
        <v>-120</v>
      </c>
      <c r="C18" s="92">
        <f>COUNTA('INPUT-Checklist'!A62:A77)*7.5</f>
        <v>120</v>
      </c>
      <c r="D18" s="92">
        <f>'INPUT-Checklist'!C11</f>
        <v>0</v>
      </c>
      <c r="E18" s="92"/>
      <c r="F18" s="90"/>
      <c r="G18" s="90"/>
      <c r="H18" s="90"/>
      <c r="I18" s="90"/>
      <c r="J18" s="90"/>
      <c r="K18" s="90"/>
      <c r="L18" s="90"/>
      <c r="M18" s="90"/>
      <c r="N18" s="90"/>
      <c r="O18" s="90"/>
      <c r="P18" s="90"/>
      <c r="Q18" s="90"/>
      <c r="R18" s="90"/>
      <c r="S18" s="90"/>
    </row>
    <row r="19" spans="1:19" ht="23.25" x14ac:dyDescent="0.25">
      <c r="A19" s="92"/>
      <c r="B19" s="92"/>
      <c r="C19" s="92"/>
      <c r="D19" s="92"/>
      <c r="E19" s="92"/>
      <c r="F19" s="90"/>
      <c r="G19" s="90"/>
      <c r="H19" s="90"/>
      <c r="I19" s="90"/>
      <c r="J19" s="90"/>
      <c r="K19" s="90"/>
      <c r="L19" s="90"/>
      <c r="M19" s="90"/>
      <c r="N19" s="90"/>
      <c r="O19" s="90"/>
      <c r="P19" s="90"/>
      <c r="Q19" s="90"/>
      <c r="R19" s="90"/>
      <c r="S19" s="90"/>
    </row>
    <row r="20" spans="1:19" ht="23.25" x14ac:dyDescent="0.25">
      <c r="A20" s="92"/>
      <c r="B20" s="92"/>
      <c r="C20" s="92"/>
      <c r="D20" s="92"/>
      <c r="E20" s="92"/>
      <c r="F20" s="90"/>
      <c r="G20" s="90"/>
      <c r="H20" s="90"/>
      <c r="I20" s="90"/>
      <c r="J20" s="90"/>
      <c r="K20" s="90"/>
      <c r="L20" s="90"/>
      <c r="M20" s="90"/>
      <c r="N20" s="90"/>
      <c r="O20" s="90"/>
      <c r="P20" s="90"/>
      <c r="Q20" s="90"/>
      <c r="R20" s="90"/>
      <c r="S20" s="90"/>
    </row>
    <row r="21" spans="1:19" ht="23.25" x14ac:dyDescent="0.25">
      <c r="A21" s="92"/>
      <c r="B21" s="92"/>
      <c r="C21" s="92"/>
      <c r="D21" s="92"/>
      <c r="E21" s="92"/>
      <c r="F21" s="90"/>
      <c r="G21" s="90"/>
      <c r="H21" s="90"/>
      <c r="I21" s="90"/>
      <c r="J21" s="90"/>
      <c r="K21" s="90"/>
      <c r="L21" s="90"/>
      <c r="M21" s="90"/>
      <c r="N21" s="90"/>
      <c r="O21" s="90"/>
      <c r="P21" s="90"/>
      <c r="Q21" s="90"/>
      <c r="R21" s="90"/>
      <c r="S21" s="90"/>
    </row>
    <row r="22" spans="1:19" ht="25.5" x14ac:dyDescent="0.25">
      <c r="A22" s="92" t="s">
        <v>135</v>
      </c>
      <c r="B22" s="92"/>
      <c r="C22" s="92"/>
      <c r="D22" s="92"/>
      <c r="E22" s="92"/>
      <c r="F22" s="90"/>
      <c r="G22" s="90"/>
      <c r="H22" s="90"/>
      <c r="I22" s="90"/>
      <c r="J22" s="90"/>
      <c r="K22" s="90"/>
      <c r="L22" s="90"/>
      <c r="M22" s="90"/>
      <c r="N22" s="90"/>
      <c r="O22" s="90"/>
      <c r="P22" s="90"/>
      <c r="Q22" s="90"/>
      <c r="R22" s="90"/>
      <c r="S22" s="90"/>
    </row>
    <row r="23" spans="1:19" ht="23.25" x14ac:dyDescent="0.25">
      <c r="A23" s="92"/>
      <c r="B23" s="92"/>
      <c r="C23" s="92"/>
      <c r="D23" s="92"/>
      <c r="E23" s="92"/>
      <c r="F23" s="90"/>
      <c r="G23" s="90"/>
      <c r="H23" s="90"/>
      <c r="I23" s="90"/>
      <c r="J23" s="90"/>
      <c r="K23" s="90"/>
      <c r="L23" s="90"/>
      <c r="M23" s="90"/>
      <c r="N23" s="90"/>
      <c r="O23" s="90"/>
      <c r="P23" s="90"/>
      <c r="Q23" s="90"/>
      <c r="R23" s="90"/>
      <c r="S23" s="90"/>
    </row>
    <row r="24" spans="1:19" ht="23.25" x14ac:dyDescent="0.25">
      <c r="A24" s="92" t="str">
        <f>'INPUT-Data'!B9</f>
        <v>Male</v>
      </c>
      <c r="B24" s="92" t="str">
        <f>'INPUT-Data'!D9</f>
        <v>-</v>
      </c>
      <c r="C24" s="92"/>
      <c r="D24" s="92"/>
      <c r="E24" s="92"/>
      <c r="F24" s="90"/>
      <c r="G24" s="90"/>
      <c r="H24" s="90"/>
      <c r="I24" s="90"/>
      <c r="J24" s="90"/>
      <c r="K24" s="90"/>
      <c r="L24" s="90"/>
      <c r="M24" s="90"/>
      <c r="N24" s="90"/>
      <c r="O24" s="90"/>
      <c r="P24" s="90"/>
      <c r="Q24" s="90"/>
      <c r="R24" s="90"/>
      <c r="S24" s="90"/>
    </row>
    <row r="25" spans="1:19" ht="23.25" x14ac:dyDescent="0.25">
      <c r="A25" s="92" t="str">
        <f>'INPUT-Data'!B10</f>
        <v>Female</v>
      </c>
      <c r="B25" s="92" t="str">
        <f>'INPUT-Data'!D10</f>
        <v>-</v>
      </c>
      <c r="C25" s="92"/>
      <c r="D25" s="92"/>
      <c r="E25" s="92"/>
      <c r="F25" s="90"/>
      <c r="G25" s="90"/>
      <c r="H25" s="90"/>
      <c r="I25" s="90"/>
      <c r="J25" s="90"/>
      <c r="K25" s="90"/>
      <c r="L25" s="90"/>
      <c r="M25" s="90"/>
      <c r="N25" s="90"/>
      <c r="O25" s="90"/>
      <c r="P25" s="90"/>
      <c r="Q25" s="90"/>
      <c r="R25" s="90"/>
      <c r="S25" s="90"/>
    </row>
    <row r="26" spans="1:19" ht="23.25" x14ac:dyDescent="0.25">
      <c r="A26" s="92" t="str">
        <f>'INPUT-Data'!B12</f>
        <v>Strata 1: _____</v>
      </c>
      <c r="B26" s="92" t="str">
        <f>'INPUT-Data'!D12</f>
        <v>-</v>
      </c>
      <c r="C26" s="92"/>
      <c r="D26" s="92"/>
      <c r="E26" s="92"/>
      <c r="F26" s="90"/>
      <c r="G26" s="90"/>
      <c r="H26" s="90"/>
      <c r="I26" s="90"/>
      <c r="J26" s="90"/>
      <c r="K26" s="90"/>
      <c r="L26" s="90"/>
      <c r="M26" s="90"/>
      <c r="N26" s="90"/>
      <c r="O26" s="90"/>
      <c r="P26" s="90"/>
      <c r="Q26" s="90"/>
      <c r="R26" s="90"/>
      <c r="S26" s="90"/>
    </row>
    <row r="27" spans="1:19" ht="23.25" x14ac:dyDescent="0.25">
      <c r="A27" s="92" t="str">
        <f>'INPUT-Data'!B13</f>
        <v>Strata 2:_____</v>
      </c>
      <c r="B27" s="92" t="str">
        <f>'INPUT-Data'!D13</f>
        <v>-</v>
      </c>
      <c r="C27" s="92"/>
      <c r="D27" s="92"/>
      <c r="E27" s="92"/>
      <c r="F27" s="90"/>
      <c r="G27" s="90"/>
      <c r="H27" s="90"/>
      <c r="I27" s="90"/>
      <c r="J27" s="90"/>
      <c r="K27" s="90"/>
      <c r="L27" s="90"/>
      <c r="M27" s="90"/>
      <c r="N27" s="90"/>
      <c r="O27" s="90"/>
      <c r="P27" s="90"/>
      <c r="Q27" s="90"/>
      <c r="R27" s="90"/>
      <c r="S27" s="90"/>
    </row>
    <row r="28" spans="1:19" ht="23.25" x14ac:dyDescent="0.25">
      <c r="A28" s="92" t="str">
        <f>'INPUT-Data'!B14</f>
        <v>Strata 3:_____</v>
      </c>
      <c r="B28" s="92" t="str">
        <f>'INPUT-Data'!D14</f>
        <v>-</v>
      </c>
      <c r="C28" s="92"/>
      <c r="D28" s="92"/>
      <c r="E28" s="92"/>
      <c r="F28" s="90"/>
      <c r="G28" s="90"/>
      <c r="H28" s="90"/>
      <c r="I28" s="90"/>
      <c r="J28" s="90"/>
      <c r="K28" s="90"/>
      <c r="L28" s="90"/>
      <c r="M28" s="90"/>
      <c r="N28" s="90"/>
      <c r="O28" s="90"/>
      <c r="P28" s="90"/>
      <c r="Q28" s="90"/>
      <c r="R28" s="90"/>
      <c r="S28" s="90"/>
    </row>
    <row r="29" spans="1:19" ht="23.25" x14ac:dyDescent="0.25">
      <c r="A29" s="92" t="str">
        <f>'INPUT-Data'!B15</f>
        <v>Strata 4:_____</v>
      </c>
      <c r="B29" s="92" t="str">
        <f>'INPUT-Data'!D15</f>
        <v>-</v>
      </c>
      <c r="C29" s="92"/>
      <c r="D29" s="92"/>
      <c r="E29" s="92"/>
      <c r="F29" s="90"/>
      <c r="G29" s="90"/>
      <c r="H29" s="90"/>
      <c r="I29" s="90"/>
      <c r="J29" s="90"/>
      <c r="K29" s="90"/>
      <c r="L29" s="90"/>
      <c r="M29" s="90"/>
      <c r="N29" s="90"/>
      <c r="O29" s="90"/>
      <c r="P29" s="90"/>
      <c r="Q29" s="90"/>
      <c r="R29" s="90"/>
      <c r="S29" s="90"/>
    </row>
    <row r="30" spans="1:19" ht="23.25" x14ac:dyDescent="0.25">
      <c r="A30" s="92" t="str">
        <f>'INPUT-Data'!B41</f>
        <v>Landowner</v>
      </c>
      <c r="B30" s="92" t="str">
        <f>'INPUT-Data'!D41</f>
        <v>-</v>
      </c>
      <c r="C30" s="92"/>
      <c r="D30" s="92"/>
      <c r="E30" s="92"/>
      <c r="F30" s="90"/>
      <c r="G30" s="90"/>
      <c r="H30" s="90"/>
      <c r="I30" s="90"/>
      <c r="J30" s="90"/>
      <c r="K30" s="90"/>
      <c r="L30" s="90"/>
      <c r="M30" s="90"/>
      <c r="N30" s="90"/>
      <c r="O30" s="90"/>
      <c r="P30" s="90"/>
      <c r="Q30" s="90"/>
      <c r="R30" s="90"/>
      <c r="S30" s="90"/>
    </row>
    <row r="31" spans="1:19" ht="23.25" x14ac:dyDescent="0.25">
      <c r="A31" s="92" t="str">
        <f>'INPUT-Data'!B42</f>
        <v>Tenant farmer</v>
      </c>
      <c r="B31" s="92" t="str">
        <f>'INPUT-Data'!D42</f>
        <v>-</v>
      </c>
      <c r="C31" s="92"/>
      <c r="D31" s="92"/>
      <c r="E31" s="92"/>
      <c r="F31" s="90"/>
      <c r="G31" s="90"/>
      <c r="H31" s="90"/>
      <c r="I31" s="90"/>
      <c r="J31" s="90"/>
      <c r="K31" s="90"/>
      <c r="L31" s="90"/>
      <c r="M31" s="90"/>
      <c r="N31" s="90"/>
      <c r="O31" s="90"/>
      <c r="P31" s="90"/>
      <c r="Q31" s="90"/>
      <c r="R31" s="90"/>
      <c r="S31" s="90"/>
    </row>
    <row r="32" spans="1:19" ht="23.25" x14ac:dyDescent="0.25">
      <c r="A32" s="92" t="str">
        <f>'INPUT-Data'!B43</f>
        <v>Tenant farmer on government land</v>
      </c>
      <c r="B32" s="92" t="str">
        <f>'INPUT-Data'!D43</f>
        <v>-</v>
      </c>
      <c r="C32" s="92"/>
      <c r="D32" s="92"/>
      <c r="E32" s="92"/>
      <c r="F32" s="90"/>
      <c r="G32" s="90"/>
      <c r="H32" s="90"/>
      <c r="I32" s="90"/>
      <c r="J32" s="90"/>
      <c r="K32" s="90"/>
      <c r="L32" s="90"/>
      <c r="M32" s="90"/>
      <c r="N32" s="90"/>
      <c r="O32" s="90"/>
      <c r="P32" s="90"/>
      <c r="Q32" s="90"/>
      <c r="R32" s="90"/>
      <c r="S32" s="90"/>
    </row>
    <row r="33" spans="1:19" ht="23.25" x14ac:dyDescent="0.25">
      <c r="A33" s="92" t="str">
        <f>'INPUT-Data'!B44</f>
        <v>Worker / Labourer</v>
      </c>
      <c r="B33" s="92" t="str">
        <f>'INPUT-Data'!D44</f>
        <v>-</v>
      </c>
      <c r="C33" s="92"/>
      <c r="D33" s="92"/>
      <c r="E33" s="92"/>
      <c r="F33" s="90"/>
      <c r="G33" s="90"/>
      <c r="H33" s="90"/>
      <c r="I33" s="90"/>
      <c r="J33" s="90"/>
      <c r="K33" s="90"/>
      <c r="L33" s="90"/>
      <c r="M33" s="90"/>
      <c r="N33" s="90"/>
      <c r="O33" s="90"/>
      <c r="P33" s="90"/>
      <c r="Q33" s="90"/>
      <c r="R33" s="90"/>
      <c r="S33" s="90"/>
    </row>
    <row r="34" spans="1:19" ht="23.25" x14ac:dyDescent="0.25">
      <c r="A34" s="90"/>
      <c r="B34" s="90"/>
      <c r="C34" s="90"/>
      <c r="D34" s="90"/>
      <c r="E34" s="90"/>
      <c r="F34" s="90"/>
      <c r="G34" s="90"/>
      <c r="H34" s="90"/>
      <c r="I34" s="90"/>
      <c r="J34" s="90"/>
      <c r="K34" s="90"/>
      <c r="L34" s="90"/>
      <c r="M34" s="90"/>
      <c r="N34" s="90"/>
      <c r="O34" s="90"/>
      <c r="P34" s="90"/>
      <c r="Q34" s="90"/>
      <c r="R34" s="90"/>
      <c r="S34" s="90"/>
    </row>
    <row r="35" spans="1:19" ht="23.25" x14ac:dyDescent="0.25">
      <c r="A35" s="90"/>
      <c r="B35" s="90"/>
      <c r="C35" s="90"/>
      <c r="D35" s="90"/>
      <c r="E35" s="90"/>
      <c r="F35" s="90"/>
      <c r="G35" s="90"/>
      <c r="H35" s="90"/>
      <c r="I35" s="90"/>
      <c r="J35" s="90"/>
      <c r="K35" s="90"/>
      <c r="L35" s="90"/>
      <c r="M35" s="90"/>
      <c r="N35" s="90"/>
      <c r="O35" s="90"/>
      <c r="P35" s="90"/>
      <c r="Q35" s="90"/>
      <c r="R35" s="90"/>
      <c r="S35" s="90"/>
    </row>
    <row r="36" spans="1:19" ht="23.25" x14ac:dyDescent="0.25">
      <c r="A36" s="90"/>
      <c r="B36" s="90"/>
      <c r="C36" s="90"/>
      <c r="D36" s="90"/>
      <c r="E36" s="90"/>
      <c r="F36" s="90"/>
      <c r="G36" s="90"/>
      <c r="H36" s="90"/>
      <c r="I36" s="90"/>
      <c r="J36" s="90"/>
      <c r="K36" s="90"/>
      <c r="L36" s="90"/>
      <c r="M36" s="90"/>
      <c r="N36" s="90"/>
      <c r="O36" s="90"/>
      <c r="P36" s="90"/>
      <c r="Q36" s="90"/>
      <c r="R36" s="90"/>
      <c r="S36" s="90"/>
    </row>
    <row r="37" spans="1:19" ht="23.25" x14ac:dyDescent="0.25">
      <c r="A37" s="90"/>
      <c r="B37" s="90"/>
      <c r="C37" s="90"/>
      <c r="D37" s="90"/>
      <c r="E37" s="90"/>
      <c r="F37" s="90"/>
      <c r="G37" s="90"/>
      <c r="H37" s="90"/>
      <c r="I37" s="90"/>
      <c r="J37" s="90"/>
      <c r="K37" s="90"/>
      <c r="L37" s="90"/>
      <c r="M37" s="90"/>
      <c r="N37" s="90"/>
      <c r="O37" s="90"/>
      <c r="P37" s="90"/>
      <c r="Q37" s="90"/>
      <c r="R37" s="90"/>
      <c r="S37" s="90"/>
    </row>
    <row r="38" spans="1:19" ht="23.25" x14ac:dyDescent="0.25">
      <c r="A38" s="90"/>
      <c r="B38" s="90"/>
      <c r="C38" s="90"/>
      <c r="D38" s="90"/>
      <c r="E38" s="90"/>
      <c r="F38" s="90"/>
      <c r="G38" s="90"/>
      <c r="H38" s="90"/>
      <c r="I38" s="90"/>
      <c r="J38" s="90"/>
      <c r="K38" s="90"/>
      <c r="L38" s="90"/>
      <c r="M38" s="90"/>
      <c r="N38" s="90"/>
      <c r="O38" s="90"/>
      <c r="P38" s="90"/>
      <c r="Q38" s="90"/>
      <c r="R38" s="90"/>
      <c r="S38" s="90"/>
    </row>
    <row r="39" spans="1:19" ht="23.25" x14ac:dyDescent="0.25">
      <c r="A39" s="90"/>
      <c r="B39" s="90"/>
      <c r="C39" s="90"/>
      <c r="D39" s="90"/>
      <c r="E39" s="90"/>
      <c r="F39" s="90"/>
      <c r="G39" s="90"/>
      <c r="H39" s="90"/>
      <c r="I39" s="90"/>
      <c r="J39" s="90"/>
      <c r="K39" s="90"/>
      <c r="L39" s="90"/>
      <c r="M39" s="90"/>
      <c r="N39" s="90"/>
      <c r="O39" s="90"/>
      <c r="P39" s="90"/>
      <c r="Q39" s="90"/>
      <c r="R39" s="90"/>
      <c r="S39" s="90"/>
    </row>
    <row r="40" spans="1:19" ht="23.25" x14ac:dyDescent="0.25">
      <c r="A40" s="90"/>
      <c r="B40" s="90"/>
      <c r="C40" s="90"/>
      <c r="D40" s="90"/>
      <c r="E40" s="90"/>
      <c r="F40" s="90"/>
      <c r="G40" s="90"/>
      <c r="H40" s="90"/>
      <c r="I40" s="90"/>
      <c r="J40" s="90"/>
      <c r="K40" s="90"/>
      <c r="L40" s="90"/>
      <c r="M40" s="90"/>
      <c r="N40" s="90"/>
      <c r="O40" s="90"/>
      <c r="P40" s="90"/>
      <c r="Q40" s="90"/>
      <c r="R40" s="90"/>
      <c r="S40" s="90"/>
    </row>
    <row r="41" spans="1:19" ht="23.25" x14ac:dyDescent="0.25">
      <c r="A41" s="90"/>
      <c r="B41" s="90"/>
      <c r="C41" s="90"/>
      <c r="D41" s="90"/>
      <c r="E41" s="90"/>
      <c r="F41" s="90"/>
      <c r="G41" s="90"/>
      <c r="H41" s="90"/>
      <c r="I41" s="90"/>
      <c r="J41" s="90"/>
      <c r="K41" s="90"/>
      <c r="L41" s="90"/>
      <c r="M41" s="90"/>
      <c r="N41" s="90"/>
      <c r="O41" s="90"/>
      <c r="P41" s="90"/>
      <c r="Q41" s="90"/>
      <c r="R41" s="90"/>
      <c r="S41" s="90"/>
    </row>
    <row r="42" spans="1:19" ht="23.25" x14ac:dyDescent="0.25">
      <c r="A42" s="90"/>
      <c r="B42" s="90"/>
      <c r="C42" s="90"/>
      <c r="D42" s="90"/>
      <c r="E42" s="90"/>
      <c r="F42" s="90"/>
      <c r="G42" s="90"/>
      <c r="H42" s="90"/>
      <c r="I42" s="90"/>
      <c r="J42" s="90"/>
      <c r="K42" s="90"/>
      <c r="L42" s="90"/>
      <c r="M42" s="90"/>
      <c r="N42" s="90"/>
      <c r="O42" s="90"/>
      <c r="P42" s="90"/>
      <c r="Q42" s="90"/>
      <c r="R42" s="90"/>
      <c r="S42" s="90"/>
    </row>
    <row r="43" spans="1:19" ht="23.25" x14ac:dyDescent="0.25">
      <c r="A43" s="90"/>
      <c r="B43" s="90"/>
      <c r="C43" s="90"/>
      <c r="D43" s="90"/>
      <c r="E43" s="90"/>
      <c r="F43" s="90"/>
      <c r="G43" s="90"/>
      <c r="H43" s="90"/>
      <c r="I43" s="90"/>
      <c r="J43" s="90"/>
      <c r="K43" s="90"/>
      <c r="L43" s="90"/>
      <c r="M43" s="90"/>
      <c r="N43" s="90"/>
      <c r="O43" s="90"/>
      <c r="P43" s="90"/>
      <c r="Q43" s="90"/>
      <c r="R43" s="90"/>
      <c r="S43" s="90"/>
    </row>
    <row r="44" spans="1:19" ht="23.25" x14ac:dyDescent="0.25">
      <c r="A44" s="90"/>
      <c r="B44" s="90"/>
      <c r="C44" s="90"/>
      <c r="D44" s="90"/>
      <c r="E44" s="90"/>
      <c r="F44" s="90"/>
      <c r="G44" s="90"/>
      <c r="H44" s="90"/>
      <c r="I44" s="90"/>
      <c r="J44" s="90"/>
      <c r="K44" s="90"/>
      <c r="L44" s="90"/>
      <c r="M44" s="90"/>
      <c r="N44" s="90"/>
      <c r="O44" s="90"/>
      <c r="P44" s="90"/>
      <c r="Q44" s="90"/>
      <c r="R44" s="90"/>
      <c r="S44" s="90"/>
    </row>
    <row r="45" spans="1:19" ht="23.25" x14ac:dyDescent="0.25">
      <c r="A45" s="90"/>
      <c r="B45" s="90"/>
      <c r="C45" s="90"/>
      <c r="D45" s="90"/>
      <c r="E45" s="90"/>
      <c r="F45" s="90"/>
      <c r="G45" s="90"/>
      <c r="H45" s="90"/>
      <c r="I45" s="90"/>
      <c r="J45" s="90"/>
      <c r="K45" s="90"/>
      <c r="L45" s="90"/>
      <c r="M45" s="90"/>
      <c r="N45" s="90"/>
      <c r="O45" s="90"/>
      <c r="P45" s="90"/>
      <c r="Q45" s="90"/>
      <c r="R45" s="90"/>
      <c r="S45" s="90"/>
    </row>
    <row r="46" spans="1:19" ht="23.25" x14ac:dyDescent="0.25">
      <c r="A46" s="90"/>
      <c r="B46" s="90"/>
      <c r="C46" s="90"/>
      <c r="D46" s="90"/>
      <c r="E46" s="90"/>
      <c r="F46" s="90"/>
      <c r="G46" s="90"/>
      <c r="H46" s="90"/>
      <c r="I46" s="90"/>
      <c r="J46" s="90"/>
      <c r="K46" s="90"/>
      <c r="L46" s="90"/>
      <c r="M46" s="90"/>
      <c r="N46" s="90"/>
      <c r="O46" s="90"/>
      <c r="P46" s="90"/>
      <c r="Q46" s="90"/>
      <c r="R46" s="90"/>
      <c r="S46" s="90"/>
    </row>
    <row r="47" spans="1:19" ht="23.25" x14ac:dyDescent="0.25">
      <c r="A47" s="90"/>
      <c r="B47" s="90"/>
      <c r="C47" s="90"/>
      <c r="D47" s="90"/>
      <c r="E47" s="90"/>
      <c r="F47" s="90"/>
      <c r="G47" s="90"/>
      <c r="H47" s="90"/>
      <c r="I47" s="90"/>
      <c r="J47" s="90"/>
      <c r="K47" s="90"/>
      <c r="L47" s="90"/>
      <c r="M47" s="90"/>
      <c r="N47" s="90"/>
      <c r="O47" s="90"/>
      <c r="P47" s="90"/>
      <c r="Q47" s="90"/>
      <c r="R47" s="90"/>
      <c r="S47" s="90"/>
    </row>
    <row r="48" spans="1:19" ht="23.25" x14ac:dyDescent="0.25">
      <c r="A48" s="90"/>
      <c r="B48" s="90"/>
      <c r="C48" s="90"/>
      <c r="D48" s="90"/>
      <c r="E48" s="90"/>
      <c r="F48" s="90"/>
      <c r="G48" s="90"/>
      <c r="H48" s="90"/>
      <c r="I48" s="90"/>
      <c r="J48" s="90"/>
      <c r="K48" s="90"/>
      <c r="L48" s="90"/>
      <c r="M48" s="90"/>
      <c r="N48" s="90"/>
      <c r="O48" s="90"/>
      <c r="P48" s="90"/>
      <c r="Q48" s="90"/>
      <c r="R48" s="90"/>
      <c r="S48" s="90"/>
    </row>
    <row r="49" spans="1:19" ht="23.25" x14ac:dyDescent="0.25">
      <c r="A49" s="90"/>
      <c r="B49" s="90"/>
      <c r="C49" s="90"/>
      <c r="D49" s="90"/>
      <c r="E49" s="90"/>
      <c r="F49" s="90"/>
      <c r="G49" s="90"/>
      <c r="H49" s="90"/>
      <c r="I49" s="90"/>
      <c r="J49" s="90"/>
      <c r="K49" s="90"/>
      <c r="L49" s="90"/>
      <c r="M49" s="90"/>
      <c r="N49" s="90"/>
      <c r="O49" s="90"/>
      <c r="P49" s="90"/>
      <c r="Q49" s="90"/>
      <c r="R49" s="90"/>
      <c r="S49" s="90"/>
    </row>
    <row r="50" spans="1:19" ht="23.25" x14ac:dyDescent="0.25">
      <c r="A50" s="90"/>
      <c r="B50" s="90"/>
      <c r="C50" s="90"/>
      <c r="D50" s="90"/>
      <c r="E50" s="90"/>
      <c r="F50" s="90"/>
      <c r="G50" s="90"/>
      <c r="H50" s="90"/>
      <c r="I50" s="90"/>
      <c r="J50" s="90"/>
      <c r="K50" s="90"/>
      <c r="L50" s="90"/>
      <c r="M50" s="90"/>
      <c r="N50" s="90"/>
      <c r="O50" s="90"/>
      <c r="P50" s="90"/>
      <c r="Q50" s="90"/>
      <c r="R50" s="90"/>
      <c r="S50" s="90"/>
    </row>
    <row r="51" spans="1:19" ht="23.25" x14ac:dyDescent="0.25">
      <c r="A51" s="90"/>
      <c r="B51" s="90"/>
      <c r="C51" s="90"/>
      <c r="D51" s="90"/>
      <c r="E51" s="90"/>
      <c r="F51" s="90"/>
      <c r="G51" s="90"/>
      <c r="H51" s="90"/>
      <c r="I51" s="90"/>
      <c r="J51" s="90"/>
      <c r="K51" s="90"/>
      <c r="L51" s="90"/>
      <c r="M51" s="90"/>
      <c r="N51" s="90"/>
      <c r="O51" s="90"/>
      <c r="P51" s="90"/>
      <c r="Q51" s="90"/>
      <c r="R51" s="90"/>
      <c r="S51" s="90"/>
    </row>
    <row r="52" spans="1:19" ht="23.25" x14ac:dyDescent="0.25">
      <c r="A52" s="90"/>
      <c r="B52" s="90"/>
      <c r="C52" s="90"/>
      <c r="D52" s="90"/>
      <c r="E52" s="90"/>
      <c r="F52" s="90"/>
      <c r="G52" s="90"/>
      <c r="H52" s="90"/>
      <c r="I52" s="90"/>
      <c r="J52" s="90"/>
      <c r="K52" s="90"/>
      <c r="L52" s="90"/>
      <c r="M52" s="90"/>
      <c r="N52" s="90"/>
      <c r="O52" s="90"/>
      <c r="P52" s="90"/>
      <c r="Q52" s="90"/>
      <c r="R52" s="90"/>
      <c r="S52" s="90"/>
    </row>
    <row r="53" spans="1:19" ht="23.25" x14ac:dyDescent="0.25">
      <c r="A53" s="90"/>
      <c r="B53" s="90"/>
      <c r="C53" s="90"/>
      <c r="D53" s="90"/>
      <c r="E53" s="90"/>
      <c r="F53" s="90"/>
      <c r="G53" s="90"/>
      <c r="H53" s="90"/>
      <c r="I53" s="90"/>
      <c r="J53" s="90"/>
      <c r="K53" s="90"/>
      <c r="L53" s="90"/>
      <c r="M53" s="90"/>
      <c r="N53" s="90"/>
      <c r="O53" s="90"/>
      <c r="P53" s="90"/>
      <c r="Q53" s="90"/>
      <c r="R53" s="90"/>
      <c r="S53" s="90"/>
    </row>
    <row r="54" spans="1:19" ht="23.25" x14ac:dyDescent="0.25">
      <c r="A54" s="90"/>
      <c r="B54" s="90"/>
      <c r="C54" s="90"/>
      <c r="D54" s="90"/>
      <c r="E54" s="90"/>
      <c r="F54" s="90"/>
      <c r="G54" s="90"/>
      <c r="H54" s="90"/>
      <c r="I54" s="90"/>
      <c r="J54" s="90"/>
      <c r="K54" s="90"/>
      <c r="L54" s="90"/>
      <c r="M54" s="90"/>
      <c r="N54" s="90"/>
      <c r="O54" s="90"/>
      <c r="P54" s="90"/>
      <c r="Q54" s="90"/>
      <c r="R54" s="90"/>
      <c r="S54" s="90"/>
    </row>
    <row r="55" spans="1:19" ht="23.25" x14ac:dyDescent="0.25">
      <c r="A55" s="90"/>
      <c r="B55" s="90"/>
      <c r="C55" s="90"/>
      <c r="D55" s="90"/>
      <c r="E55" s="90"/>
      <c r="F55" s="90"/>
      <c r="G55" s="90"/>
      <c r="H55" s="90"/>
      <c r="I55" s="90"/>
      <c r="J55" s="90"/>
      <c r="K55" s="90"/>
      <c r="L55" s="90"/>
      <c r="M55" s="90"/>
      <c r="N55" s="90"/>
      <c r="O55" s="90"/>
      <c r="P55" s="90"/>
      <c r="Q55" s="90"/>
      <c r="R55" s="90"/>
      <c r="S55" s="90"/>
    </row>
    <row r="56" spans="1:19" ht="23.25" x14ac:dyDescent="0.25">
      <c r="A56" s="90"/>
      <c r="B56" s="90"/>
      <c r="C56" s="90"/>
      <c r="D56" s="90"/>
      <c r="E56" s="90"/>
      <c r="F56" s="90"/>
      <c r="G56" s="90"/>
      <c r="H56" s="90"/>
      <c r="I56" s="90"/>
      <c r="J56" s="90"/>
      <c r="K56" s="90"/>
      <c r="L56" s="90"/>
      <c r="M56" s="90"/>
      <c r="N56" s="90"/>
      <c r="O56" s="90"/>
      <c r="P56" s="90"/>
      <c r="Q56" s="90"/>
      <c r="R56" s="90"/>
      <c r="S56" s="90"/>
    </row>
    <row r="57" spans="1:19" ht="23.25" x14ac:dyDescent="0.25">
      <c r="A57" s="90"/>
      <c r="B57" s="90"/>
      <c r="C57" s="90"/>
      <c r="D57" s="90"/>
      <c r="E57" s="90"/>
      <c r="F57" s="90"/>
      <c r="G57" s="90"/>
      <c r="H57" s="90"/>
      <c r="I57" s="90"/>
      <c r="J57" s="90"/>
      <c r="K57" s="90"/>
      <c r="L57" s="90"/>
      <c r="M57" s="90"/>
      <c r="N57" s="90"/>
      <c r="O57" s="90"/>
      <c r="P57" s="90"/>
      <c r="Q57" s="90"/>
      <c r="R57" s="90"/>
      <c r="S57" s="90"/>
    </row>
    <row r="58" spans="1:19" ht="23.25" x14ac:dyDescent="0.25">
      <c r="A58" s="90"/>
      <c r="B58" s="90"/>
      <c r="C58" s="90"/>
      <c r="D58" s="90"/>
      <c r="E58" s="90"/>
      <c r="F58" s="90"/>
      <c r="G58" s="90"/>
      <c r="H58" s="90"/>
      <c r="I58" s="90"/>
      <c r="J58" s="90"/>
      <c r="K58" s="90"/>
      <c r="L58" s="90"/>
      <c r="M58" s="90"/>
      <c r="N58" s="90"/>
      <c r="O58" s="90"/>
      <c r="P58" s="90"/>
      <c r="Q58" s="90"/>
      <c r="R58" s="90"/>
      <c r="S58" s="90"/>
    </row>
    <row r="59" spans="1:19" ht="23.25" x14ac:dyDescent="0.25">
      <c r="A59" s="90"/>
      <c r="B59" s="90"/>
      <c r="C59" s="90"/>
      <c r="D59" s="90"/>
      <c r="E59" s="90"/>
      <c r="F59" s="90"/>
      <c r="G59" s="90"/>
      <c r="H59" s="90"/>
      <c r="I59" s="90"/>
      <c r="J59" s="90"/>
      <c r="K59" s="90"/>
      <c r="L59" s="90"/>
      <c r="M59" s="90"/>
      <c r="N59" s="90"/>
      <c r="O59" s="90"/>
      <c r="P59" s="90"/>
      <c r="Q59" s="90"/>
      <c r="R59" s="90"/>
      <c r="S59" s="90"/>
    </row>
    <row r="60" spans="1:19" ht="23.25" x14ac:dyDescent="0.25">
      <c r="A60" s="90"/>
      <c r="B60" s="90"/>
      <c r="C60" s="90"/>
      <c r="D60" s="90"/>
      <c r="E60" s="90"/>
      <c r="F60" s="90"/>
      <c r="G60" s="90"/>
      <c r="H60" s="90"/>
      <c r="I60" s="90"/>
      <c r="J60" s="90"/>
      <c r="K60" s="90"/>
      <c r="L60" s="90"/>
      <c r="M60" s="90"/>
      <c r="N60" s="90"/>
      <c r="O60" s="90"/>
      <c r="P60" s="90"/>
      <c r="Q60" s="90"/>
      <c r="R60" s="90"/>
      <c r="S60" s="90"/>
    </row>
  </sheetData>
  <sheetProtection algorithmName="SHA-512" hashValue="e8UKW6zbxIhDqyYXlqjek3LwaIdQAASQyDjHYD4lKh9CcXnmu4/7FjfmpAvwD3Mz0C/bovxjpOWNPM2cwaxEuA==" saltValue="blNzSGjxgFYcy8RMZFOqCQ==" spinCount="100000" sheet="1" objects="1" scenarios="1"/>
  <mergeCells count="7">
    <mergeCell ref="M4:Q4"/>
    <mergeCell ref="M5:Q5"/>
    <mergeCell ref="A1:S1"/>
    <mergeCell ref="B3:F3"/>
    <mergeCell ref="B4:F4"/>
    <mergeCell ref="B5:F5"/>
    <mergeCell ref="M3:Q3"/>
  </mergeCells>
  <pageMargins left="0.7" right="0.7" top="0.75" bottom="0.75" header="0.3" footer="0.3"/>
  <pageSetup paperSize="9"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3"/>
  <sheetViews>
    <sheetView workbookViewId="0">
      <selection activeCell="L31" sqref="L31"/>
    </sheetView>
  </sheetViews>
  <sheetFormatPr defaultRowHeight="15" x14ac:dyDescent="0.25"/>
  <cols>
    <col min="4" max="4" width="13.7109375" customWidth="1"/>
    <col min="5" max="8" width="11.5703125" customWidth="1"/>
    <col min="11" max="11" width="9.140625" style="4"/>
  </cols>
  <sheetData>
    <row r="1" spans="1:11" x14ac:dyDescent="0.25">
      <c r="B1" s="2"/>
      <c r="C1" s="2"/>
      <c r="D1" s="2"/>
      <c r="E1" s="2"/>
      <c r="F1" s="2"/>
      <c r="G1" s="2"/>
      <c r="H1" s="2"/>
      <c r="I1" s="2"/>
      <c r="J1" s="2"/>
    </row>
    <row r="2" spans="1:11" x14ac:dyDescent="0.25">
      <c r="A2" s="2"/>
      <c r="B2" s="2"/>
      <c r="C2" s="2"/>
      <c r="D2" s="2"/>
      <c r="E2" s="2"/>
      <c r="F2" s="2"/>
      <c r="G2" s="2"/>
      <c r="H2" s="2"/>
      <c r="I2" s="2"/>
      <c r="J2" s="2"/>
    </row>
    <row r="3" spans="1:11" x14ac:dyDescent="0.25">
      <c r="A3" s="2"/>
      <c r="B3" s="2"/>
      <c r="C3" s="2"/>
      <c r="D3" s="2"/>
      <c r="E3" s="2"/>
      <c r="F3" s="2"/>
      <c r="G3" s="2"/>
      <c r="H3" s="2"/>
      <c r="I3" s="2"/>
      <c r="J3" s="2"/>
    </row>
    <row r="4" spans="1:11" x14ac:dyDescent="0.25">
      <c r="A4" s="2"/>
      <c r="B4" s="2"/>
      <c r="C4" s="2"/>
      <c r="D4" s="2"/>
      <c r="E4" s="2"/>
      <c r="F4" s="2"/>
      <c r="G4" s="2"/>
      <c r="H4" s="2"/>
      <c r="I4" s="2"/>
      <c r="J4" s="2"/>
    </row>
    <row r="5" spans="1:11" x14ac:dyDescent="0.25">
      <c r="A5" s="2"/>
      <c r="B5" s="2"/>
      <c r="C5" s="2"/>
      <c r="D5" s="2"/>
      <c r="E5" s="2"/>
      <c r="F5" s="2"/>
      <c r="G5" s="2"/>
      <c r="H5" s="2"/>
      <c r="I5" s="2"/>
      <c r="J5" s="2"/>
    </row>
    <row r="6" spans="1:11" x14ac:dyDescent="0.25">
      <c r="A6" s="2"/>
      <c r="B6" s="2"/>
      <c r="C6" s="2"/>
      <c r="D6" s="2"/>
      <c r="E6" s="2"/>
      <c r="F6" s="2"/>
      <c r="G6" s="2"/>
      <c r="H6" s="2"/>
      <c r="I6" s="2"/>
      <c r="J6" s="2"/>
    </row>
    <row r="7" spans="1:11" x14ac:dyDescent="0.25">
      <c r="A7" s="2"/>
      <c r="B7" s="2"/>
      <c r="C7" s="2"/>
      <c r="D7" s="2"/>
      <c r="E7" s="2"/>
      <c r="F7" s="2"/>
      <c r="G7" s="2"/>
      <c r="H7" s="2"/>
      <c r="I7" s="2"/>
      <c r="J7" s="2"/>
    </row>
    <row r="8" spans="1:11" x14ac:dyDescent="0.25">
      <c r="A8" s="2"/>
      <c r="B8" s="2"/>
      <c r="C8" s="2"/>
      <c r="D8" s="2"/>
      <c r="E8" s="2"/>
      <c r="F8" s="2"/>
      <c r="G8" s="2"/>
      <c r="H8" s="2"/>
      <c r="I8" s="2"/>
      <c r="J8" s="2"/>
    </row>
    <row r="9" spans="1:11" ht="18.75" x14ac:dyDescent="0.3">
      <c r="A9" s="2"/>
      <c r="B9" s="2"/>
      <c r="C9" s="206"/>
      <c r="D9" s="206"/>
      <c r="E9" s="205"/>
      <c r="F9" s="205"/>
      <c r="G9" s="205"/>
      <c r="H9" s="205"/>
      <c r="I9" s="2"/>
      <c r="J9" s="2"/>
    </row>
    <row r="10" spans="1:11" s="7" customFormat="1" ht="13.5" customHeight="1" x14ac:dyDescent="0.25">
      <c r="A10" s="5"/>
      <c r="B10" s="5"/>
      <c r="C10" s="5"/>
      <c r="D10" s="208" t="s">
        <v>31</v>
      </c>
      <c r="E10" s="208"/>
      <c r="F10" s="208"/>
      <c r="G10" s="208"/>
      <c r="H10" s="208"/>
      <c r="I10" s="5"/>
      <c r="J10" s="5"/>
      <c r="K10" s="6"/>
    </row>
    <row r="11" spans="1:11" s="7" customFormat="1" ht="13.5" customHeight="1" x14ac:dyDescent="0.25">
      <c r="A11" s="5"/>
      <c r="B11" s="5"/>
      <c r="C11" s="5"/>
      <c r="D11" s="208"/>
      <c r="E11" s="208"/>
      <c r="F11" s="208"/>
      <c r="G11" s="208"/>
      <c r="H11" s="208"/>
      <c r="I11" s="5"/>
      <c r="J11" s="5"/>
      <c r="K11" s="6"/>
    </row>
    <row r="12" spans="1:11" s="7" customFormat="1" ht="13.5" customHeight="1" x14ac:dyDescent="0.25">
      <c r="A12" s="5"/>
      <c r="B12" s="5"/>
      <c r="C12" s="5"/>
      <c r="D12" s="208"/>
      <c r="E12" s="208"/>
      <c r="F12" s="208"/>
      <c r="G12" s="208"/>
      <c r="H12" s="208"/>
      <c r="I12" s="5"/>
      <c r="J12" s="5"/>
      <c r="K12" s="6"/>
    </row>
    <row r="13" spans="1:11" x14ac:dyDescent="0.25">
      <c r="A13" s="2"/>
      <c r="B13" s="2"/>
      <c r="C13" s="2"/>
      <c r="D13" s="2"/>
      <c r="E13" s="2"/>
      <c r="F13" s="2"/>
      <c r="G13" s="2"/>
      <c r="H13" s="2"/>
      <c r="I13" s="2"/>
      <c r="J13" s="2"/>
    </row>
    <row r="14" spans="1:11" x14ac:dyDescent="0.25">
      <c r="A14" s="2"/>
      <c r="B14" s="2"/>
      <c r="C14" s="209" t="s">
        <v>25</v>
      </c>
      <c r="D14" s="209"/>
      <c r="E14" s="210" t="s">
        <v>26</v>
      </c>
      <c r="F14" s="210"/>
      <c r="G14" s="210"/>
      <c r="H14" s="2"/>
      <c r="I14" s="2"/>
      <c r="J14" s="2"/>
    </row>
    <row r="15" spans="1:11" x14ac:dyDescent="0.25">
      <c r="A15" s="2"/>
      <c r="B15" s="2"/>
      <c r="C15" s="209" t="s">
        <v>27</v>
      </c>
      <c r="D15" s="209"/>
      <c r="E15" s="210" t="s">
        <v>151</v>
      </c>
      <c r="F15" s="210"/>
      <c r="G15" s="210"/>
      <c r="H15" s="2"/>
      <c r="I15" s="2"/>
      <c r="J15" s="2"/>
    </row>
    <row r="16" spans="1:11" x14ac:dyDescent="0.25">
      <c r="A16" s="2"/>
      <c r="B16" s="2"/>
      <c r="C16" s="209" t="s">
        <v>28</v>
      </c>
      <c r="D16" s="209"/>
      <c r="E16" s="210"/>
      <c r="F16" s="210"/>
      <c r="G16" s="210"/>
      <c r="H16" s="2"/>
      <c r="I16" s="2"/>
      <c r="J16" s="2"/>
    </row>
    <row r="17" spans="1:10" x14ac:dyDescent="0.25">
      <c r="A17" s="2"/>
      <c r="B17" s="2"/>
      <c r="C17" s="2"/>
      <c r="D17" s="2"/>
      <c r="E17" s="2"/>
      <c r="F17" s="2"/>
      <c r="G17" s="2"/>
      <c r="H17" s="2"/>
      <c r="I17" s="2"/>
      <c r="J17" s="2"/>
    </row>
    <row r="18" spans="1:10" x14ac:dyDescent="0.25">
      <c r="A18" s="2"/>
      <c r="B18" s="3" t="s">
        <v>24</v>
      </c>
      <c r="C18" s="3" t="s">
        <v>29</v>
      </c>
      <c r="D18" s="211" t="s">
        <v>12</v>
      </c>
      <c r="E18" s="211"/>
      <c r="F18" s="211"/>
      <c r="G18" s="211"/>
      <c r="H18" s="211"/>
      <c r="I18" s="2"/>
      <c r="J18" s="2"/>
    </row>
    <row r="19" spans="1:10" x14ac:dyDescent="0.25">
      <c r="A19" s="2"/>
      <c r="B19" s="29" t="s">
        <v>56</v>
      </c>
      <c r="C19" s="29">
        <v>0.1</v>
      </c>
      <c r="D19" s="204" t="s">
        <v>30</v>
      </c>
      <c r="E19" s="204"/>
      <c r="F19" s="204"/>
      <c r="G19" s="204"/>
      <c r="H19" s="204"/>
      <c r="I19" s="2"/>
      <c r="J19" s="2"/>
    </row>
    <row r="20" spans="1:10" x14ac:dyDescent="0.25">
      <c r="A20" s="2"/>
      <c r="B20" s="29" t="s">
        <v>58</v>
      </c>
      <c r="C20" s="29">
        <v>0.2</v>
      </c>
      <c r="D20" s="204" t="s">
        <v>57</v>
      </c>
      <c r="E20" s="204"/>
      <c r="F20" s="204"/>
      <c r="G20" s="204"/>
      <c r="H20" s="204"/>
      <c r="I20" s="2"/>
      <c r="J20" s="2"/>
    </row>
    <row r="21" spans="1:10" ht="36.75" customHeight="1" x14ac:dyDescent="0.25">
      <c r="A21" s="2"/>
      <c r="B21" s="29" t="s">
        <v>124</v>
      </c>
      <c r="C21" s="29">
        <v>0.3</v>
      </c>
      <c r="D21" s="207" t="s">
        <v>125</v>
      </c>
      <c r="E21" s="207"/>
      <c r="F21" s="207"/>
      <c r="G21" s="207"/>
      <c r="H21" s="207"/>
      <c r="I21" s="2"/>
      <c r="J21" s="2"/>
    </row>
    <row r="22" spans="1:10" x14ac:dyDescent="0.25">
      <c r="A22" s="2"/>
      <c r="B22" s="29" t="s">
        <v>136</v>
      </c>
      <c r="C22" s="29">
        <v>0.4</v>
      </c>
      <c r="D22" s="204" t="s">
        <v>137</v>
      </c>
      <c r="E22" s="204"/>
      <c r="F22" s="204"/>
      <c r="G22" s="204"/>
      <c r="H22" s="204"/>
      <c r="I22" s="2"/>
      <c r="J22" s="2"/>
    </row>
    <row r="23" spans="1:10" x14ac:dyDescent="0.25">
      <c r="A23" s="2"/>
      <c r="B23" s="29"/>
      <c r="C23" s="29"/>
      <c r="D23" s="204"/>
      <c r="E23" s="204"/>
      <c r="F23" s="204"/>
      <c r="G23" s="204"/>
      <c r="H23" s="204"/>
      <c r="I23" s="2"/>
      <c r="J23" s="2"/>
    </row>
    <row r="24" spans="1:10" x14ac:dyDescent="0.25">
      <c r="A24" s="2"/>
      <c r="B24" s="29"/>
      <c r="C24" s="29"/>
      <c r="D24" s="204"/>
      <c r="E24" s="204"/>
      <c r="F24" s="204"/>
      <c r="G24" s="204"/>
      <c r="H24" s="204"/>
      <c r="I24" s="2"/>
      <c r="J24" s="2"/>
    </row>
    <row r="25" spans="1:10" x14ac:dyDescent="0.25">
      <c r="A25" s="2"/>
      <c r="B25" s="29"/>
      <c r="C25" s="29"/>
      <c r="D25" s="204"/>
      <c r="E25" s="204"/>
      <c r="F25" s="204"/>
      <c r="G25" s="204"/>
      <c r="H25" s="204"/>
      <c r="I25" s="2"/>
      <c r="J25" s="2"/>
    </row>
    <row r="26" spans="1:10" x14ac:dyDescent="0.25">
      <c r="A26" s="2"/>
      <c r="B26" s="29"/>
      <c r="C26" s="29"/>
      <c r="D26" s="204"/>
      <c r="E26" s="204"/>
      <c r="F26" s="204"/>
      <c r="G26" s="204"/>
      <c r="H26" s="204"/>
      <c r="I26" s="2"/>
      <c r="J26" s="2"/>
    </row>
    <row r="27" spans="1:10" x14ac:dyDescent="0.25">
      <c r="A27" s="2"/>
      <c r="B27" s="29"/>
      <c r="C27" s="29"/>
      <c r="D27" s="204"/>
      <c r="E27" s="204"/>
      <c r="F27" s="204"/>
      <c r="G27" s="204"/>
      <c r="H27" s="204"/>
      <c r="I27" s="2"/>
      <c r="J27" s="2"/>
    </row>
    <row r="28" spans="1:10" x14ac:dyDescent="0.25">
      <c r="A28" s="2"/>
      <c r="B28" s="29"/>
      <c r="C28" s="29"/>
      <c r="D28" s="204"/>
      <c r="E28" s="204"/>
      <c r="F28" s="204"/>
      <c r="G28" s="204"/>
      <c r="H28" s="204"/>
      <c r="I28" s="2"/>
      <c r="J28" s="2"/>
    </row>
    <row r="29" spans="1:10" x14ac:dyDescent="0.25">
      <c r="A29" s="2"/>
      <c r="B29" s="2"/>
      <c r="C29" s="2"/>
      <c r="D29" s="2"/>
      <c r="E29" s="2"/>
      <c r="F29" s="2"/>
      <c r="G29" s="2"/>
      <c r="H29" s="2"/>
      <c r="I29" s="2"/>
      <c r="J29" s="2"/>
    </row>
    <row r="30" spans="1:10" x14ac:dyDescent="0.25">
      <c r="A30" s="2"/>
      <c r="B30" s="2"/>
      <c r="C30" s="2"/>
      <c r="D30" s="2"/>
      <c r="E30" s="2"/>
      <c r="F30" s="2"/>
      <c r="G30" s="2"/>
      <c r="H30" s="2"/>
      <c r="I30" s="2"/>
      <c r="J30" s="2"/>
    </row>
    <row r="31" spans="1:10" x14ac:dyDescent="0.25">
      <c r="A31" s="2"/>
      <c r="B31" s="2"/>
      <c r="C31" s="2"/>
      <c r="D31" s="2"/>
      <c r="E31" s="2"/>
      <c r="F31" s="2"/>
      <c r="G31" s="2"/>
      <c r="H31" s="2"/>
      <c r="I31" s="2"/>
      <c r="J31" s="2"/>
    </row>
    <row r="32" spans="1:10" x14ac:dyDescent="0.25">
      <c r="A32" s="2"/>
      <c r="B32" s="2"/>
      <c r="C32" s="2"/>
      <c r="D32" s="2"/>
      <c r="E32" s="2"/>
      <c r="F32" s="2"/>
      <c r="G32" s="2"/>
      <c r="H32" s="2"/>
      <c r="I32" s="2"/>
      <c r="J32" s="2"/>
    </row>
    <row r="33" spans="1:10" x14ac:dyDescent="0.25">
      <c r="A33" s="2"/>
      <c r="B33" s="2"/>
      <c r="C33" s="2"/>
      <c r="D33" s="2"/>
      <c r="E33" s="2"/>
      <c r="F33" s="2"/>
      <c r="G33" s="2"/>
      <c r="H33" s="2"/>
      <c r="I33" s="2"/>
      <c r="J33" s="2"/>
    </row>
  </sheetData>
  <mergeCells count="20">
    <mergeCell ref="E9:H9"/>
    <mergeCell ref="C9:D9"/>
    <mergeCell ref="D21:H21"/>
    <mergeCell ref="D10:H12"/>
    <mergeCell ref="C14:D14"/>
    <mergeCell ref="E14:G14"/>
    <mergeCell ref="C15:D15"/>
    <mergeCell ref="E15:G15"/>
    <mergeCell ref="C16:D16"/>
    <mergeCell ref="E16:G16"/>
    <mergeCell ref="D18:H18"/>
    <mergeCell ref="D19:H19"/>
    <mergeCell ref="D20:H20"/>
    <mergeCell ref="D28:H28"/>
    <mergeCell ref="D22:H22"/>
    <mergeCell ref="D23:H23"/>
    <mergeCell ref="D24:H24"/>
    <mergeCell ref="D25:H25"/>
    <mergeCell ref="D26:H26"/>
    <mergeCell ref="D27:H2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31"/>
  <sheetViews>
    <sheetView topLeftCell="A7" workbookViewId="0">
      <selection activeCell="J24" sqref="J24"/>
    </sheetView>
  </sheetViews>
  <sheetFormatPr defaultRowHeight="15" x14ac:dyDescent="0.25"/>
  <cols>
    <col min="1" max="1" width="30.5703125" bestFit="1" customWidth="1"/>
    <col min="2" max="2" width="15.7109375" customWidth="1"/>
  </cols>
  <sheetData>
    <row r="1" spans="1:2" x14ac:dyDescent="0.25">
      <c r="A1" s="1" t="s">
        <v>18</v>
      </c>
      <c r="B1" s="1" t="s">
        <v>23</v>
      </c>
    </row>
    <row r="2" spans="1:2" x14ac:dyDescent="0.25">
      <c r="A2" t="s">
        <v>6</v>
      </c>
      <c r="B2">
        <v>5</v>
      </c>
    </row>
    <row r="3" spans="1:2" x14ac:dyDescent="0.25">
      <c r="A3" t="s">
        <v>7</v>
      </c>
      <c r="B3">
        <v>2</v>
      </c>
    </row>
    <row r="4" spans="1:2" x14ac:dyDescent="0.25">
      <c r="A4" t="s">
        <v>8</v>
      </c>
      <c r="B4">
        <v>1</v>
      </c>
    </row>
    <row r="5" spans="1:2" x14ac:dyDescent="0.25">
      <c r="A5" t="s">
        <v>9</v>
      </c>
      <c r="B5">
        <v>-2</v>
      </c>
    </row>
    <row r="6" spans="1:2" x14ac:dyDescent="0.25">
      <c r="A6" t="s">
        <v>10</v>
      </c>
      <c r="B6">
        <v>-5</v>
      </c>
    </row>
    <row r="7" spans="1:2" x14ac:dyDescent="0.25">
      <c r="A7" t="s">
        <v>11</v>
      </c>
      <c r="B7">
        <v>0</v>
      </c>
    </row>
    <row r="10" spans="1:2" x14ac:dyDescent="0.25">
      <c r="A10" s="1" t="s">
        <v>13</v>
      </c>
      <c r="B10" s="1" t="s">
        <v>22</v>
      </c>
    </row>
    <row r="11" spans="1:2" x14ac:dyDescent="0.25">
      <c r="A11" t="s">
        <v>19</v>
      </c>
      <c r="B11">
        <v>1.5</v>
      </c>
    </row>
    <row r="12" spans="1:2" x14ac:dyDescent="0.25">
      <c r="A12" t="s">
        <v>20</v>
      </c>
      <c r="B12">
        <v>1</v>
      </c>
    </row>
    <row r="13" spans="1:2" x14ac:dyDescent="0.25">
      <c r="A13" t="s">
        <v>21</v>
      </c>
      <c r="B13">
        <v>0.5</v>
      </c>
    </row>
    <row r="19" spans="1:2" x14ac:dyDescent="0.25">
      <c r="A19" s="9" t="s">
        <v>59</v>
      </c>
    </row>
    <row r="20" spans="1:2" x14ac:dyDescent="0.25">
      <c r="A20" s="33" t="s">
        <v>60</v>
      </c>
    </row>
    <row r="27" spans="1:2" x14ac:dyDescent="0.25">
      <c r="A27" t="s">
        <v>61</v>
      </c>
      <c r="B27" s="34" t="s">
        <v>62</v>
      </c>
    </row>
    <row r="29" spans="1:2" x14ac:dyDescent="0.25">
      <c r="A29" t="s">
        <v>63</v>
      </c>
    </row>
    <row r="30" spans="1:2" x14ac:dyDescent="0.25">
      <c r="A30" s="49" t="s">
        <v>14</v>
      </c>
    </row>
    <row r="31" spans="1:2" x14ac:dyDescent="0.25">
      <c r="A31" s="49" t="s">
        <v>15</v>
      </c>
    </row>
  </sheetData>
  <hyperlinks>
    <hyperlink ref="A20" r:id="rId1"/>
    <hyperlink ref="B27" r:id="rId2"/>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Acrobat Document" dvAspect="DVASPECT_ICON" shapeId="5122" r:id="rId6">
          <objectPr defaultSize="0" r:id="rId7">
            <anchor moveWithCells="1">
              <from>
                <xdr:col>0</xdr:col>
                <xdr:colOff>266700</xdr:colOff>
                <xdr:row>21</xdr:row>
                <xdr:rowOff>0</xdr:rowOff>
              </from>
              <to>
                <xdr:col>0</xdr:col>
                <xdr:colOff>1181100</xdr:colOff>
                <xdr:row>24</xdr:row>
                <xdr:rowOff>114300</xdr:rowOff>
              </to>
            </anchor>
          </objectPr>
        </oleObject>
      </mc:Choice>
      <mc:Fallback>
        <oleObject progId="Acrobat Document" dvAspect="DVASPECT_ICON" shapeId="5122" r:id="rId6"/>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 ME</vt:lpstr>
      <vt:lpstr>INPUT-Checklist</vt:lpstr>
      <vt:lpstr>INPUT-Data</vt:lpstr>
      <vt:lpstr>OUTPUT Graphs</vt:lpstr>
      <vt:lpstr>VERSION CONTROL</vt:lpstr>
      <vt:lpstr>Reference</vt:lpstr>
      <vt:lpstr>'READ ME'!Print_Area</vt:lpstr>
    </vt:vector>
  </TitlesOfParts>
  <Company>FAO of the UN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Alqayam Meghji (CBDD)</dc:creator>
  <cp:lastModifiedBy>Ranisha Basnet</cp:lastModifiedBy>
  <cp:lastPrinted>2018-04-06T10:51:56Z</cp:lastPrinted>
  <dcterms:created xsi:type="dcterms:W3CDTF">2018-03-16T09:28:46Z</dcterms:created>
  <dcterms:modified xsi:type="dcterms:W3CDTF">2018-04-10T15:34:35Z</dcterms:modified>
</cp:coreProperties>
</file>